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8480"/>
  </bookViews>
  <sheets>
    <sheet name="2022CEFORWorkplan" sheetId="1" r:id="rId1"/>
  </sheets>
  <calcPr calcId="144525"/>
</workbook>
</file>

<file path=xl/comments1.xml><?xml version="1.0" encoding="utf-8"?>
<comments xmlns="http://schemas.openxmlformats.org/spreadsheetml/2006/main">
  <authors>
    <author>Schenineda</author>
  </authors>
  <commentList>
    <comment ref="V6" authorId="0">
      <text>
        <r>
          <rPr>
            <sz val="11"/>
            <color indexed="8"/>
            <rFont val="Helvetica"/>
            <charset val="134"/>
          </rPr>
          <t>Schenineda:
If the addition of an activity or component requires further clarification, state it. Expecially since COVID may alter center activities and focus</t>
        </r>
      </text>
    </comment>
    <comment ref="V45" authorId="0">
      <text>
        <r>
          <rPr>
            <sz val="11"/>
            <color indexed="8"/>
            <rFont val="Helvetica"/>
            <charset val="134"/>
          </rPr>
          <t>Schenineda:
If the addition of an activity or component requires further clarification, state it. Expecially since COVID may alter center activities and focus</t>
        </r>
      </text>
    </comment>
    <comment ref="V84" authorId="0">
      <text>
        <r>
          <rPr>
            <sz val="11"/>
            <color indexed="8"/>
            <rFont val="Helvetica"/>
            <charset val="134"/>
          </rPr>
          <t>Schenineda:
If the addition of an activity or component requires further clarification, state it. Expecially since COVID may alter center activities and focus</t>
        </r>
      </text>
    </comment>
  </commentList>
</comments>
</file>

<file path=xl/sharedStrings.xml><?xml version="1.0" encoding="utf-8"?>
<sst xmlns="http://schemas.openxmlformats.org/spreadsheetml/2006/main" count="582" uniqueCount="315">
  <si>
    <t>Name of Center</t>
  </si>
  <si>
    <t>World Bank Africa Centre of Excellence (ACE) in Oilfield Chemicals Research (ACE-CEFOR)</t>
  </si>
  <si>
    <t>Institution</t>
  </si>
  <si>
    <t>University of Port Harcourt</t>
  </si>
  <si>
    <t>On Schedule</t>
  </si>
  <si>
    <r>
      <rPr>
        <b/>
        <sz val="10"/>
        <color indexed="8"/>
        <rFont val="Times New Roman"/>
        <charset val="134"/>
      </rPr>
      <t xml:space="preserve">EXCHANGE RATE:  </t>
    </r>
    <r>
      <rPr>
        <b/>
        <sz val="10"/>
        <color indexed="8"/>
        <rFont val="Arial"/>
        <charset val="134"/>
      </rPr>
      <t>₦411</t>
    </r>
    <r>
      <rPr>
        <b/>
        <sz val="10"/>
        <color indexed="8"/>
        <rFont val="Times New Roman"/>
        <charset val="134"/>
      </rPr>
      <t xml:space="preserve"> = U.S. $1</t>
    </r>
  </si>
  <si>
    <t>Country</t>
  </si>
  <si>
    <t>Nigeria</t>
  </si>
  <si>
    <t>Center Leader</t>
  </si>
  <si>
    <t>Professor Ogbonna Friday Joel</t>
  </si>
  <si>
    <t>Behind Schedule</t>
  </si>
  <si>
    <t>Annual Workplan (Month XXX-Month XXX, Year)</t>
  </si>
  <si>
    <t>January 01-December 31, 2022</t>
  </si>
  <si>
    <t>Work Plan Activities</t>
  </si>
  <si>
    <t>Description</t>
  </si>
  <si>
    <t>Partner Contribution (if relevant)</t>
  </si>
  <si>
    <t>2022 Y3Q1</t>
  </si>
  <si>
    <t>2022 Y3Q2</t>
  </si>
  <si>
    <t>2022 Y2Q3</t>
  </si>
  <si>
    <t>2022 Y3Q4</t>
  </si>
  <si>
    <t>Milestone/Output</t>
  </si>
  <si>
    <t>If NEW, Provide Justification</t>
  </si>
  <si>
    <t>Estimated Budget($)</t>
  </si>
  <si>
    <t>Estimated Revenue ($)</t>
  </si>
  <si>
    <t>Contribution from Partner ($)</t>
  </si>
  <si>
    <t>Person Responsible</t>
  </si>
  <si>
    <t>Contribution to DLI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</si>
  <si>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</si>
  <si>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</si>
  <si>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</si>
  <si>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</si>
  <si>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</si>
  <si>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</si>
  <si>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</si>
  <si>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</si>
  <si>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</si>
  <si>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</si>
  <si>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</si>
  <si>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</si>
  <si>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Action 1: Readiness \ DLI Action:  1</t>
  </si>
  <si>
    <t>Sub-Action 1a: Basic Readiness</t>
  </si>
  <si>
    <t>Activity 1: Prepare Workplan</t>
  </si>
  <si>
    <t>Itemise planned activities for Year 2022</t>
  </si>
  <si>
    <t>Make inputs on mutually beneficial projects</t>
  </si>
  <si>
    <t>1no 2022 Work Plan</t>
  </si>
  <si>
    <t>Done, annually</t>
  </si>
  <si>
    <t>NA</t>
  </si>
  <si>
    <t>Centre Leader</t>
  </si>
  <si>
    <t>DLI 1</t>
  </si>
  <si>
    <t>Activity 2: Prepare Procurement Plan</t>
  </si>
  <si>
    <t>List potential contracts and procurements to achieve workplan</t>
  </si>
  <si>
    <t>1no 2022 Procurement Plan</t>
  </si>
  <si>
    <t>Procurement Officer</t>
  </si>
  <si>
    <t>Activity 3: Prepare Financial Management Manual</t>
  </si>
  <si>
    <t>State financial transactions and planned disbursements for 2022</t>
  </si>
  <si>
    <t>1no 2022 Financial Management Plan</t>
  </si>
  <si>
    <t>Project Accountant</t>
  </si>
  <si>
    <t>Sub-Action 1b: Full Readiness</t>
  </si>
  <si>
    <t>Activity 1: Maintain ACE-CEFOR website &amp; building</t>
  </si>
  <si>
    <t>Promote visibility of Centre and her activities for Year 2022</t>
  </si>
  <si>
    <t>Help publicise Centre programmes</t>
  </si>
  <si>
    <t>Website and building functional</t>
  </si>
  <si>
    <t>Software update and renewal</t>
  </si>
  <si>
    <t>Activity 2: Maintain Statutory Advisory Board (SAB)</t>
  </si>
  <si>
    <t>Strategic meetings to ensure Centre activities remain focused</t>
  </si>
  <si>
    <t>Attend meetings</t>
  </si>
  <si>
    <t>SAB Meetings &amp; regional Committee training</t>
  </si>
  <si>
    <t>Certification and training</t>
  </si>
  <si>
    <t>Activity 3: Hold Project Implementation Meeting &amp; Review</t>
  </si>
  <si>
    <t>Necessary as part of team building and implementing project</t>
  </si>
  <si>
    <t>Provide feedback for improvement</t>
  </si>
  <si>
    <t>8nos Project Implementation Meetings</t>
  </si>
  <si>
    <t>Including stationery purchase</t>
  </si>
  <si>
    <t>Action 2: Development Impact \ DLI Action: 2</t>
  </si>
  <si>
    <t>Sub-Action 2a: Self-Assessment of Development Impact</t>
  </si>
  <si>
    <t>Activity 1: Conduct self-assessment of development impact</t>
  </si>
  <si>
    <t>Objective internal evaluation of activities for social impact</t>
  </si>
  <si>
    <t>Partners provide support with survey instruments/meetings</t>
  </si>
  <si>
    <t>4nos Self-assessment Reports</t>
  </si>
  <si>
    <t>Nil</t>
  </si>
  <si>
    <t>DLI 2.1</t>
  </si>
  <si>
    <t>Activity 2: Monitoring and Evaluation of project progress</t>
  </si>
  <si>
    <t>Assess annual reports from Advisory Borads</t>
  </si>
  <si>
    <t>4nos Monitoring &amp; Evaluation Reports</t>
  </si>
  <si>
    <t>M &amp; E Officer</t>
  </si>
  <si>
    <t>Sub-Action 2b: Independent External Evaluation of Impact</t>
  </si>
  <si>
    <t>Activity 1: Conduct independent external evaluation of impact</t>
  </si>
  <si>
    <t>Independent external assessment of activities for social impact</t>
  </si>
  <si>
    <t>Partners provide independent evaluation about project</t>
  </si>
  <si>
    <t>1no Annual Report</t>
  </si>
  <si>
    <t>DLI 2.2</t>
  </si>
  <si>
    <t>Activity 2: Conduct tracer studies</t>
  </si>
  <si>
    <t>Track graduates from Centre for employers ratings</t>
  </si>
  <si>
    <t>1no Tracer Study</t>
  </si>
  <si>
    <t>Activity 3: Organise Alumni homecoming for ACE-CEFOR</t>
  </si>
  <si>
    <t>Opportunity to interact with CEFOR graduates for development</t>
  </si>
  <si>
    <t>2nos Homecoming Event for Alumni</t>
  </si>
  <si>
    <t>Action 3: Quantity of Students \ DLI Action: 3</t>
  </si>
  <si>
    <t>Sub-Action 3a: Admit PhD Students</t>
  </si>
  <si>
    <t xml:space="preserve">Activity 1: Advertise and admit PhD students </t>
  </si>
  <si>
    <t>Place adverts in, at least, two national dailies and website</t>
  </si>
  <si>
    <t>PhD students from partner departments, centres &amp; institutes</t>
  </si>
  <si>
    <t>1no Advert for national/regional PhD students</t>
  </si>
  <si>
    <t>Global outreach consultancy</t>
  </si>
  <si>
    <t>Communication Officer</t>
  </si>
  <si>
    <t>DLI 3.1</t>
  </si>
  <si>
    <t>Activity 2: Organise orientation for PhD students</t>
  </si>
  <si>
    <t>PhD Students have firsthand information about Centre</t>
  </si>
  <si>
    <t>1no Orientation for new PhD students</t>
  </si>
  <si>
    <t>Activity 3: Organise modular lectures for PhD students</t>
  </si>
  <si>
    <t>PhD Students undertake lectures for prescribed courses</t>
  </si>
  <si>
    <t>Modular lectures for admitted PhD students</t>
  </si>
  <si>
    <t>Activity 4: Organise project seminars for PhD students</t>
  </si>
  <si>
    <t>Hold pre-data and post-data project seminars for PhD students</t>
  </si>
  <si>
    <t>2nos PhD Seminars (proposal &amp; pre-data)</t>
  </si>
  <si>
    <t>Activity 5: Provide research support for PhD students</t>
  </si>
  <si>
    <t>Advance research funds/grants to support PhD students projects</t>
  </si>
  <si>
    <t>Funding support for eligible PhD students</t>
  </si>
  <si>
    <t>Activity 6: Present PhD students for defence</t>
  </si>
  <si>
    <r>
      <rPr>
        <sz val="12"/>
        <color indexed="8"/>
        <rFont val="Times New Roman"/>
        <charset val="134"/>
      </rPr>
      <t xml:space="preserve">Hold </t>
    </r>
    <r>
      <rPr>
        <i/>
        <sz val="12"/>
        <color indexed="8"/>
        <rFont val="Times New Roman"/>
        <charset val="134"/>
      </rPr>
      <t>viva voce</t>
    </r>
    <r>
      <rPr>
        <sz val="12"/>
        <color indexed="8"/>
        <rFont val="Times New Roman"/>
        <charset val="134"/>
      </rPr>
      <t xml:space="preserve"> for PhD students who have completed work</t>
    </r>
  </si>
  <si>
    <t>PhD students defend thesis</t>
  </si>
  <si>
    <t>Sub-Action 3b: Admit MSc Students</t>
  </si>
  <si>
    <t xml:space="preserve">Activity 1: Advertise and admit MSc students </t>
  </si>
  <si>
    <t>MSc students from partner departments, centres &amp; institutes</t>
  </si>
  <si>
    <t>1no Advert for national/regional MSc students</t>
  </si>
  <si>
    <t>DLI 3.2</t>
  </si>
  <si>
    <t>Activity 2: Organise orientation for MSc students</t>
  </si>
  <si>
    <t>MSc Students have firsthand information about Centre</t>
  </si>
  <si>
    <t>1no Orientation for new MSc students</t>
  </si>
  <si>
    <t>Activity 3: Organise modular lectures for MSc students</t>
  </si>
  <si>
    <t>MSc Students undertake lectures for prescribed courses</t>
  </si>
  <si>
    <t>Modular lectures for admitted MSc students</t>
  </si>
  <si>
    <t>Activity 4: Organise project seminars for MSc students</t>
  </si>
  <si>
    <t>Hold pre-data and post-data project seminars for MSc students</t>
  </si>
  <si>
    <t>2nos MSc Seminars (proposal &amp; pre-data)</t>
  </si>
  <si>
    <t>Activity 5: Provide research support for MSc students</t>
  </si>
  <si>
    <t>Advance research funds/grants to support MSc students projects</t>
  </si>
  <si>
    <t>Funding support for eligible MSc students</t>
  </si>
  <si>
    <t>Activity 6: Present MSc students for defence</t>
  </si>
  <si>
    <r>
      <rPr>
        <sz val="12"/>
        <color indexed="8"/>
        <rFont val="Times New Roman"/>
        <charset val="134"/>
      </rPr>
      <t xml:space="preserve">Hold </t>
    </r>
    <r>
      <rPr>
        <i/>
        <sz val="12"/>
        <color indexed="8"/>
        <rFont val="Times New Roman"/>
        <charset val="134"/>
      </rPr>
      <t>viva voce</t>
    </r>
    <r>
      <rPr>
        <sz val="12"/>
        <color indexed="8"/>
        <rFont val="Times New Roman"/>
        <charset val="134"/>
      </rPr>
      <t xml:space="preserve"> for MSc students who have completed work</t>
    </r>
  </si>
  <si>
    <t>MSc students defend dissertation</t>
  </si>
  <si>
    <t>Sub-Action 3c: Admit Short Course Students</t>
  </si>
  <si>
    <t>Activity 1: Identify and mobilise faculty members &amp; students</t>
  </si>
  <si>
    <t xml:space="preserve">Receive nominations for faculty members &amp; students </t>
  </si>
  <si>
    <t>Students come from partner departments, centres &amp; institutes</t>
  </si>
  <si>
    <t>50nos Short course participants mobilised</t>
  </si>
  <si>
    <t>DLI 3.3</t>
  </si>
  <si>
    <t xml:space="preserve">Activity 2: Organise short course </t>
  </si>
  <si>
    <t>Train nominated and accepted faculty members &amp; students</t>
  </si>
  <si>
    <t>50nos Short course participants trained</t>
  </si>
  <si>
    <t>Activity 3: Train Steering Committee members</t>
  </si>
  <si>
    <t>Capacity building for Steering Committee members in Nigeria</t>
  </si>
  <si>
    <t>12nos Steering Committee members trained</t>
  </si>
  <si>
    <t>Action 4: Quality of Education &amp; Research \ DLI Action: 4</t>
  </si>
  <si>
    <t>Sub-Action 4a: Accreditation of Course(s)</t>
  </si>
  <si>
    <t>Activity 1: Secure national accreditation with NUC</t>
  </si>
  <si>
    <t>Secure national accreditation before international accreditation</t>
  </si>
  <si>
    <t>Play key roles as industry partners in the process</t>
  </si>
  <si>
    <t>1no NUC National Accreditation</t>
  </si>
  <si>
    <t>DLI 4.1</t>
  </si>
  <si>
    <t>Activity 2: Perform self-assessment/gap analysis</t>
  </si>
  <si>
    <t>Self-assessment or gap analysis for international accreditation</t>
  </si>
  <si>
    <t>1no Self-assessment/Gap assessment</t>
  </si>
  <si>
    <t>Activity 3: Secure international accreditation/NREP Certification</t>
  </si>
  <si>
    <t>Secure international accreditation for approved Centre course</t>
  </si>
  <si>
    <t>1no International Accreditation/NREP</t>
  </si>
  <si>
    <t>Activity 4: Introduce new or review existing course(s)</t>
  </si>
  <si>
    <t>Create new course or review existing course at the Centre</t>
  </si>
  <si>
    <t>1no New/Reviewed existing course</t>
  </si>
  <si>
    <t>Sub-Action 4b: Conduct Applied Research in Oilfield Chemicals</t>
  </si>
  <si>
    <t xml:space="preserve">Activity 1: Identify and approve applied research </t>
  </si>
  <si>
    <t>Select appropriate applied research for approval and support</t>
  </si>
  <si>
    <t>Partner inputs on relevant researchable area(s)</t>
  </si>
  <si>
    <t>6nos innovative proposal review meetings</t>
  </si>
  <si>
    <t>DLI 4.2</t>
  </si>
  <si>
    <t>Activity 2: Provide funding support in cash and or kind</t>
  </si>
  <si>
    <t>Solicit possible funding support for approved applied research</t>
  </si>
  <si>
    <t>20nos innovative applied researches supported</t>
  </si>
  <si>
    <t>Activity 3: Sustain recognition as Regional Centre of Expertise</t>
  </si>
  <si>
    <t>Stakeholders meetings &amp; identify innovative applied researches</t>
  </si>
  <si>
    <t>2nos Stakeholders Meeting; 2nos Conference</t>
  </si>
  <si>
    <t>Activity 4: Support training, workshop/conference attendance</t>
  </si>
  <si>
    <t>Fund participant to training, workshop and conference</t>
  </si>
  <si>
    <t>20nos participants from funded projects</t>
  </si>
  <si>
    <t>Activity 5: Prepare manuscripts &amp; publish results</t>
  </si>
  <si>
    <t>Support relevant applied research and publish quality papers</t>
  </si>
  <si>
    <t>10nos quality applied research papers</t>
  </si>
  <si>
    <t>Activity 6: Attend ACE Impact Project Review workshop</t>
  </si>
  <si>
    <t>Steering Committee members attend approved project meetings</t>
  </si>
  <si>
    <t>2nos Project Review Workshops attended</t>
  </si>
  <si>
    <t>Sub-Action 4c: Complete Milestone on Infrastructure Improvement</t>
  </si>
  <si>
    <t>Activity 1: Identify and contract a qualified vendor</t>
  </si>
  <si>
    <t>Place advert or notice for interested vendors to apply</t>
  </si>
  <si>
    <t>Partners provide inputs to project identification/design</t>
  </si>
  <si>
    <t>2nos Contracts awarded for information</t>
  </si>
  <si>
    <t>DLI 4.3</t>
  </si>
  <si>
    <t>Activity 2: Initiate and complete Milestone 1 (external works)</t>
  </si>
  <si>
    <t>Award and implement contract for external works at CEFOR</t>
  </si>
  <si>
    <t>External works and scoping completed</t>
  </si>
  <si>
    <t>Fix common external facilities</t>
  </si>
  <si>
    <t>Activity 3: Initiate and complete Milestone 2 (office extension)</t>
  </si>
  <si>
    <t>Award and implement office extension at CEFOR</t>
  </si>
  <si>
    <t>1no mini-lab, canteen and body-friendly room</t>
  </si>
  <si>
    <t>Canteen &amp; baby-friendly room</t>
  </si>
  <si>
    <t>Action 5: Relevance of Education &amp; Research \ DLI Action: 5</t>
  </si>
  <si>
    <t>Sub-Action 5a: Generate External Revenue</t>
  </si>
  <si>
    <t>Activity 1: Secure external funding from regional sources</t>
  </si>
  <si>
    <t>Amount of grant secured from external sources in the region</t>
  </si>
  <si>
    <t>Grants / donations from TotalEnergies &amp; IFP School, France</t>
  </si>
  <si>
    <t>External revenue generated (regional)</t>
  </si>
  <si>
    <t>DLI 5.1</t>
  </si>
  <si>
    <t>Activity 2: Secure external funding from national sources</t>
  </si>
  <si>
    <t>Amount of grants secured from external sources in Nigeria</t>
  </si>
  <si>
    <t>National grants by CEFOR and partners (INRES, COHSE)</t>
  </si>
  <si>
    <t>External revenue generated (national)</t>
  </si>
  <si>
    <t>About $72,870 CEFOR IGR</t>
  </si>
  <si>
    <t>Sub-Action 5b: Organise 1-Month Internships</t>
  </si>
  <si>
    <t>Activity 1: Organise Sectoral Advisory Board meeting</t>
  </si>
  <si>
    <t>Convene SAB meeting for CEFOR</t>
  </si>
  <si>
    <t>Partners participate in the meetings</t>
  </si>
  <si>
    <t>1no Sectoral Advisory Board meeting</t>
  </si>
  <si>
    <t>DLI 5.2</t>
  </si>
  <si>
    <t>Activity 2: Organise International Scientific Advisory Board</t>
  </si>
  <si>
    <t>Convene International Scientific Advisory Board meeting</t>
  </si>
  <si>
    <t>1no International Scientific Advisory Borad</t>
  </si>
  <si>
    <t>Activity 3: Assign and post qualified interns to relevant industry</t>
  </si>
  <si>
    <t>Enter MoU &amp; place students on 1-month industrial internship</t>
  </si>
  <si>
    <t>Partners participate in the meetings and training of interns</t>
  </si>
  <si>
    <t>30nos students undertake 1-month internship</t>
  </si>
  <si>
    <t>Industry Liaison Officer</t>
  </si>
  <si>
    <t>Sub-Action 5c: Technology Incubation &amp; Commercialisation Process</t>
  </si>
  <si>
    <t>Activity 1: Identify and review technology for incubation</t>
  </si>
  <si>
    <t>Appraise positive results from ongoing or completed researches</t>
  </si>
  <si>
    <t>Partners support with industry relevant researchable areas</t>
  </si>
  <si>
    <t>Technology for innovation identified</t>
  </si>
  <si>
    <t>Appraise research results</t>
  </si>
  <si>
    <t>DLI 5.3</t>
  </si>
  <si>
    <t>Activity 2: Initiate patenting process for commercialisation</t>
  </si>
  <si>
    <t>Patent or commercialise good quality research outputs</t>
  </si>
  <si>
    <t>Commence patent &amp; commercialisation process</t>
  </si>
  <si>
    <t>Commercialise research results</t>
  </si>
  <si>
    <t>Action 6: Timeliness &amp; Quality of Fiduciary Management \ DLI Action: 6</t>
  </si>
  <si>
    <t>Activity 1: Prepare fiduciary report</t>
  </si>
  <si>
    <t>Prepare and submit fiduciary report</t>
  </si>
  <si>
    <t>Not relevant</t>
  </si>
  <si>
    <t>1no fiduciary report submitted</t>
  </si>
  <si>
    <t>DLI 6.1</t>
  </si>
  <si>
    <t>Activity 2: Conduct oversight internal audit by committee</t>
  </si>
  <si>
    <t>Prepare and submit Internal Audit Report</t>
  </si>
  <si>
    <t>1no Internal Audit Report submitted</t>
  </si>
  <si>
    <t>Project Auditor</t>
  </si>
  <si>
    <t>DLI 6.2</t>
  </si>
  <si>
    <t>Activity 3: Publish centre expenditure on website</t>
  </si>
  <si>
    <t>Publish Centre’s Expenditure Report on website</t>
  </si>
  <si>
    <t>1no Expenditure Report placed on website</t>
  </si>
  <si>
    <t>DLI 6.3</t>
  </si>
  <si>
    <t>Activity 4: Prepare procurement plan</t>
  </si>
  <si>
    <t>Publish Centre’s Procurement Report on website</t>
  </si>
  <si>
    <t>1no Procurement Report placed on website</t>
  </si>
  <si>
    <t>DLI 6.4</t>
  </si>
  <si>
    <t>Action 7: Institutional Impact \ DLI Action: 7</t>
  </si>
  <si>
    <t>Sub-Action 7a: UniPort university-wide regional strategy</t>
  </si>
  <si>
    <t>Activity 1: Engage stakeholders for MoU / developing strategy</t>
  </si>
  <si>
    <t>Produce strategy document with relevant stakeholders</t>
  </si>
  <si>
    <t>Partners make inputs to MoU and endorse</t>
  </si>
  <si>
    <t>1no New/Reviewed MoU live</t>
  </si>
  <si>
    <t>DLI 7.1</t>
  </si>
  <si>
    <t>Activity 2: Prepare and publish university-wide strategy book</t>
  </si>
  <si>
    <t>Produce and circulate university-wide strategy document</t>
  </si>
  <si>
    <t>Initiate university-wide strategy document</t>
  </si>
  <si>
    <t>Engage stakeholders for buy-in</t>
  </si>
  <si>
    <t>Sub-Action 7b: Meet digital skill requirements for UniPort graduates</t>
  </si>
  <si>
    <t>Activity 1: Identify students/graduates with digital skills gap</t>
  </si>
  <si>
    <t>Identified students/graduates mobilised for training</t>
  </si>
  <si>
    <t>Make inputs to training material &amp; serve as resource persons</t>
  </si>
  <si>
    <t>Identify students/graduates for digital skills gap</t>
  </si>
  <si>
    <t>DLI 7.2</t>
  </si>
  <si>
    <t>Activity 2: Train selected students/graduates on digital skills</t>
  </si>
  <si>
    <t>Train selected students/graduates for better digital skills</t>
  </si>
  <si>
    <t>Train students/graduates on digital skills</t>
  </si>
  <si>
    <t>Sub-Action 7c: Institutional International Accreditation &amp; ISO Certification</t>
  </si>
  <si>
    <t>Activity 1: Conduct gap assessment or self-evaluation exercise</t>
  </si>
  <si>
    <t>Subject quality program(s) for national accreditation</t>
  </si>
  <si>
    <t>Partners participate in the process</t>
  </si>
  <si>
    <t>Initiate Institutional NUC Accreditation process</t>
  </si>
  <si>
    <t>DLI 7.3</t>
  </si>
  <si>
    <t>Activity 2: Initiate international accreditation /ISO certification</t>
  </si>
  <si>
    <t xml:space="preserve">Institution face international accreditation &amp; ISO Certification </t>
  </si>
  <si>
    <t>Initiate ISO Certification process</t>
  </si>
  <si>
    <t>Sub-Action 7d: PASET Benchmarking &amp; Intervention Plan</t>
  </si>
  <si>
    <t>Activity 1: Apply for PASET Benchmarking exercise</t>
  </si>
  <si>
    <t>Centre campaigns for PASET organised program</t>
  </si>
  <si>
    <t>1no PASET Benchmarking Report</t>
  </si>
  <si>
    <t>DLI 7.4</t>
  </si>
  <si>
    <t xml:space="preserve">Activity 2: Participate and submit PASET Intervention Plan </t>
  </si>
  <si>
    <t>Centre participates in PASET call for grants application(s)</t>
  </si>
  <si>
    <t>1no Application for PASET support grant</t>
  </si>
  <si>
    <t>Sub-Action 7e: Milestone on Institutional Impact</t>
  </si>
  <si>
    <t>Activity 1: Engage UniPort Foundation for agreed intervention</t>
  </si>
  <si>
    <t xml:space="preserve">Centre supports UniPort to implement agreed </t>
  </si>
  <si>
    <t>Identify university project like strategic plan</t>
  </si>
  <si>
    <t>UniPort Foundation approval</t>
  </si>
  <si>
    <t>DLI 7.5</t>
  </si>
  <si>
    <t>Activity 2: Facilitate a university-wide function in UniPort</t>
  </si>
  <si>
    <t>Centre to provide support for a university-wide function</t>
  </si>
  <si>
    <t>1no university-wide function implemented</t>
  </si>
  <si>
    <t>Beneficial to the University</t>
  </si>
  <si>
    <t>Sub-Action 7f: ICT for Innovation in Teaching &amp; Research</t>
  </si>
  <si>
    <t xml:space="preserve">Activity 1: Conduct scoping study of areas to extend ICT to </t>
  </si>
  <si>
    <t>Centre to access areas yet, to enjoy internet cover and include</t>
  </si>
  <si>
    <t>University sections for ICT extension identified</t>
  </si>
  <si>
    <t>DLI 7.6</t>
  </si>
  <si>
    <t>Activity 2: Extend ICT for teaching and research to need areas</t>
  </si>
  <si>
    <t>Extend ICT facility including NgREN to all parts on UniPort</t>
  </si>
  <si>
    <t>ICT facilities provided at new locations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</si>
</sst>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41" formatCode="_-* #,##0_-;\-* #,##0_-;_-* &quot;-&quot;_-;_-@_-"/>
    <numFmt numFmtId="42" formatCode="_-&quot;£&quot;* #,##0_-;\-&quot;£&quot;* #,##0_-;_-&quot;£&quot;* &quot;-&quot;_-;_-@_-"/>
    <numFmt numFmtId="44" formatCode="_-&quot;£&quot;* #,##0.00_-;\-&quot;£&quot;* #,##0.00_-;_-&quot;£&quot;* &quot;-&quot;??_-;_-@_-"/>
  </numFmts>
  <fonts count="28">
    <font>
      <sz val="11"/>
      <color indexed="8"/>
      <name val="Calibri"/>
      <charset val="134"/>
    </font>
    <font>
      <b/>
      <sz val="12"/>
      <color indexed="8"/>
      <name val="Times New Roman"/>
      <charset val="134"/>
    </font>
    <font>
      <sz val="12"/>
      <color indexed="8"/>
      <name val="Times New Roman"/>
      <charset val="134"/>
    </font>
    <font>
      <b/>
      <i/>
      <sz val="12"/>
      <color indexed="8"/>
      <name val="Times New Roman"/>
      <charset val="134"/>
    </font>
    <font>
      <b/>
      <sz val="10"/>
      <color indexed="8"/>
      <name val="Times New Roman"/>
      <charset val="134"/>
    </font>
    <font>
      <sz val="11"/>
      <color theme="1"/>
      <name val="Helvetica"/>
      <charset val="134"/>
      <scheme val="minor"/>
    </font>
    <font>
      <sz val="11"/>
      <color rgb="FFFF0000"/>
      <name val="Helvetica"/>
      <charset val="0"/>
      <scheme val="minor"/>
    </font>
    <font>
      <sz val="11"/>
      <color theme="1"/>
      <name val="Helvetica"/>
      <charset val="0"/>
      <scheme val="minor"/>
    </font>
    <font>
      <b/>
      <sz val="18"/>
      <color theme="3"/>
      <name val="Helvetica"/>
      <charset val="134"/>
      <scheme val="minor"/>
    </font>
    <font>
      <i/>
      <sz val="11"/>
      <color rgb="FF7F7F7F"/>
      <name val="Helvetica"/>
      <charset val="0"/>
      <scheme val="minor"/>
    </font>
    <font>
      <b/>
      <sz val="15"/>
      <color theme="3"/>
      <name val="Helvetica"/>
      <charset val="134"/>
      <scheme val="minor"/>
    </font>
    <font>
      <sz val="11"/>
      <color theme="0"/>
      <name val="Helvetica"/>
      <charset val="0"/>
      <scheme val="minor"/>
    </font>
    <font>
      <b/>
      <sz val="11"/>
      <color rgb="FFFA7D00"/>
      <name val="Helvetica"/>
      <charset val="0"/>
      <scheme val="minor"/>
    </font>
    <font>
      <sz val="11"/>
      <color rgb="FF3F3F76"/>
      <name val="Helvetica"/>
      <charset val="0"/>
      <scheme val="minor"/>
    </font>
    <font>
      <b/>
      <sz val="11"/>
      <color theme="1"/>
      <name val="Helvetica"/>
      <charset val="0"/>
      <scheme val="minor"/>
    </font>
    <font>
      <sz val="11"/>
      <color rgb="FF9C0006"/>
      <name val="Helvetica"/>
      <charset val="0"/>
      <scheme val="minor"/>
    </font>
    <font>
      <b/>
      <sz val="11"/>
      <color rgb="FF3F3F3F"/>
      <name val="Helvetica"/>
      <charset val="0"/>
      <scheme val="minor"/>
    </font>
    <font>
      <u/>
      <sz val="11"/>
      <color rgb="FF800080"/>
      <name val="Helvetica"/>
      <charset val="0"/>
      <scheme val="minor"/>
    </font>
    <font>
      <b/>
      <sz val="11"/>
      <color theme="3"/>
      <name val="Helvetica"/>
      <charset val="134"/>
      <scheme val="minor"/>
    </font>
    <font>
      <u/>
      <sz val="11"/>
      <color rgb="FF0000FF"/>
      <name val="Helvetica"/>
      <charset val="0"/>
      <scheme val="minor"/>
    </font>
    <font>
      <b/>
      <sz val="11"/>
      <color rgb="FFFFFFFF"/>
      <name val="Helvetica"/>
      <charset val="0"/>
      <scheme val="minor"/>
    </font>
    <font>
      <sz val="11"/>
      <color rgb="FFFA7D00"/>
      <name val="Helvetica"/>
      <charset val="0"/>
      <scheme val="minor"/>
    </font>
    <font>
      <b/>
      <sz val="13"/>
      <color theme="3"/>
      <name val="Helvetica"/>
      <charset val="134"/>
      <scheme val="minor"/>
    </font>
    <font>
      <sz val="11"/>
      <color rgb="FF006100"/>
      <name val="Helvetica"/>
      <charset val="0"/>
      <scheme val="minor"/>
    </font>
    <font>
      <sz val="11"/>
      <color rgb="FF9C6500"/>
      <name val="Helvetica"/>
      <charset val="0"/>
      <scheme val="minor"/>
    </font>
    <font>
      <b/>
      <sz val="10"/>
      <color indexed="8"/>
      <name val="Arial"/>
      <charset val="134"/>
    </font>
    <font>
      <i/>
      <sz val="12"/>
      <color indexed="8"/>
      <name val="Times New Roman"/>
      <charset val="134"/>
    </font>
    <font>
      <sz val="11"/>
      <color indexed="8"/>
      <name val="Helvetica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 applyNumberFormat="0" applyFill="0" applyBorder="0" applyProtection="0"/>
    <xf numFmtId="0" fontId="11" fillId="3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0" borderId="33" applyNumberFormat="0" applyFill="0" applyAlignment="0" applyProtection="0">
      <alignment vertical="center"/>
    </xf>
    <xf numFmtId="0" fontId="16" fillId="12" borderId="3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20" borderId="35" applyNumberFormat="0" applyFont="0" applyAlignment="0" applyProtection="0">
      <alignment vertical="center"/>
    </xf>
    <xf numFmtId="0" fontId="13" fillId="13" borderId="32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2" borderId="32" applyNumberFormat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8" fillId="0" borderId="3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1" applyNumberFormat="0" applyFill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0" fillId="24" borderId="36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85">
    <xf numFmtId="0" fontId="0" fillId="0" borderId="0" xfId="0" applyFont="1" applyAlignment="1"/>
    <xf numFmtId="0" fontId="0" fillId="0" borderId="0" xfId="0" applyNumberFormat="1" applyFont="1" applyAlignment="1"/>
    <xf numFmtId="49" fontId="1" fillId="2" borderId="1" xfId="0" applyNumberFormat="1" applyFont="1" applyFill="1" applyBorder="1" applyAlignment="1"/>
    <xf numFmtId="49" fontId="1" fillId="2" borderId="2" xfId="0" applyNumberFormat="1" applyFont="1" applyFill="1" applyBorder="1" applyAlignment="1">
      <alignment horizontal="left"/>
    </xf>
    <xf numFmtId="0" fontId="1" fillId="2" borderId="3" xfId="0" applyNumberFormat="1" applyFont="1" applyFill="1" applyBorder="1" applyAlignment="1"/>
    <xf numFmtId="0" fontId="1" fillId="2" borderId="4" xfId="0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/>
    <xf numFmtId="49" fontId="1" fillId="2" borderId="3" xfId="0" applyNumberFormat="1" applyFont="1" applyFill="1" applyBorder="1" applyAlignment="1"/>
    <xf numFmtId="0" fontId="1" fillId="2" borderId="6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/>
    </xf>
    <xf numFmtId="49" fontId="1" fillId="2" borderId="7" xfId="0" applyNumberFormat="1" applyFont="1" applyFill="1" applyBorder="1" applyAlignment="1"/>
    <xf numFmtId="49" fontId="1" fillId="2" borderId="8" xfId="0" applyNumberFormat="1" applyFont="1" applyFill="1" applyBorder="1" applyAlignment="1"/>
    <xf numFmtId="0" fontId="1" fillId="2" borderId="8" xfId="0" applyNumberFormat="1" applyFont="1" applyFill="1" applyBorder="1" applyAlignment="1"/>
    <xf numFmtId="0" fontId="1" fillId="2" borderId="8" xfId="0" applyNumberFormat="1" applyFont="1" applyFill="1" applyBorder="1" applyAlignment="1">
      <alignment horizontal="center"/>
    </xf>
    <xf numFmtId="49" fontId="1" fillId="3" borderId="9" xfId="0" applyNumberFormat="1" applyFont="1" applyFill="1" applyBorder="1" applyAlignment="1">
      <alignment horizontal="center"/>
    </xf>
    <xf numFmtId="49" fontId="2" fillId="3" borderId="10" xfId="0" applyNumberFormat="1" applyFont="1" applyFill="1" applyBorder="1" applyAlignment="1">
      <alignment horizontal="center"/>
    </xf>
    <xf numFmtId="0" fontId="2" fillId="3" borderId="9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2" fillId="3" borderId="11" xfId="0" applyNumberFormat="1" applyFont="1" applyFill="1" applyBorder="1" applyAlignment="1">
      <alignment horizontal="center"/>
    </xf>
    <xf numFmtId="49" fontId="1" fillId="4" borderId="9" xfId="0" applyNumberFormat="1" applyFont="1" applyFill="1" applyBorder="1" applyAlignment="1">
      <alignment horizontal="left"/>
    </xf>
    <xf numFmtId="0" fontId="1" fillId="4" borderId="9" xfId="0" applyNumberFormat="1" applyFont="1" applyFill="1" applyBorder="1" applyAlignment="1">
      <alignment horizontal="left"/>
    </xf>
    <xf numFmtId="49" fontId="3" fillId="5" borderId="12" xfId="0" applyNumberFormat="1" applyFont="1" applyFill="1" applyBorder="1" applyAlignment="1">
      <alignment horizontal="left"/>
    </xf>
    <xf numFmtId="0" fontId="3" fillId="5" borderId="13" xfId="0" applyNumberFormat="1" applyFont="1" applyFill="1" applyBorder="1" applyAlignment="1">
      <alignment horizontal="left"/>
    </xf>
    <xf numFmtId="49" fontId="2" fillId="2" borderId="9" xfId="0" applyNumberFormat="1" applyFont="1" applyFill="1" applyBorder="1" applyAlignment="1"/>
    <xf numFmtId="0" fontId="2" fillId="3" borderId="9" xfId="0" applyNumberFormat="1" applyFont="1" applyFill="1" applyBorder="1" applyAlignment="1"/>
    <xf numFmtId="49" fontId="1" fillId="4" borderId="12" xfId="0" applyNumberFormat="1" applyFont="1" applyFill="1" applyBorder="1" applyAlignment="1">
      <alignment horizontal="left"/>
    </xf>
    <xf numFmtId="0" fontId="1" fillId="4" borderId="13" xfId="0" applyNumberFormat="1" applyFont="1" applyFill="1" applyBorder="1" applyAlignment="1">
      <alignment horizontal="left"/>
    </xf>
    <xf numFmtId="0" fontId="1" fillId="2" borderId="2" xfId="0" applyNumberFormat="1" applyFont="1" applyFill="1" applyBorder="1" applyAlignment="1"/>
    <xf numFmtId="0" fontId="2" fillId="2" borderId="14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8" xfId="0" applyNumberFormat="1" applyFont="1" applyFill="1" applyBorder="1" applyAlignment="1">
      <alignment horizontal="center"/>
    </xf>
    <xf numFmtId="0" fontId="1" fillId="2" borderId="15" xfId="0" applyNumberFormat="1" applyFont="1" applyFill="1" applyBorder="1" applyAlignment="1">
      <alignment horizontal="center"/>
    </xf>
    <xf numFmtId="0" fontId="1" fillId="2" borderId="16" xfId="0" applyNumberFormat="1" applyFont="1" applyFill="1" applyBorder="1" applyAlignment="1">
      <alignment horizontal="center"/>
    </xf>
    <xf numFmtId="0" fontId="1" fillId="6" borderId="9" xfId="0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/>
    </xf>
    <xf numFmtId="0" fontId="1" fillId="7" borderId="9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/>
    <xf numFmtId="49" fontId="2" fillId="8" borderId="9" xfId="0" applyNumberFormat="1" applyFont="1" applyFill="1" applyBorder="1" applyAlignment="1"/>
    <xf numFmtId="0" fontId="2" fillId="2" borderId="9" xfId="0" applyNumberFormat="1" applyFont="1" applyFill="1" applyBorder="1" applyAlignment="1"/>
    <xf numFmtId="0" fontId="2" fillId="2" borderId="18" xfId="0" applyNumberFormat="1" applyFont="1" applyFill="1" applyBorder="1" applyAlignment="1">
      <alignment horizontal="center"/>
    </xf>
    <xf numFmtId="0" fontId="2" fillId="2" borderId="19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6" borderId="0" xfId="0" applyNumberFormat="1" applyFont="1" applyFill="1" applyBorder="1" applyAlignment="1">
      <alignment horizontal="center"/>
    </xf>
    <xf numFmtId="49" fontId="2" fillId="2" borderId="16" xfId="0" applyNumberFormat="1" applyFont="1" applyFill="1" applyBorder="1" applyAlignment="1">
      <alignment horizontal="center"/>
    </xf>
    <xf numFmtId="0" fontId="2" fillId="2" borderId="20" xfId="0" applyNumberFormat="1" applyFont="1" applyFill="1" applyBorder="1" applyAlignment="1">
      <alignment horizontal="center"/>
    </xf>
    <xf numFmtId="0" fontId="2" fillId="7" borderId="0" xfId="0" applyNumberFormat="1" applyFont="1" applyFill="1" applyBorder="1" applyAlignment="1">
      <alignment horizontal="center"/>
    </xf>
    <xf numFmtId="0" fontId="2" fillId="2" borderId="21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left"/>
    </xf>
    <xf numFmtId="0" fontId="2" fillId="3" borderId="9" xfId="0" applyNumberFormat="1" applyFont="1" applyFill="1" applyBorder="1" applyAlignment="1">
      <alignment horizontal="left"/>
    </xf>
    <xf numFmtId="0" fontId="2" fillId="2" borderId="22" xfId="0" applyNumberFormat="1" applyFont="1" applyFill="1" applyBorder="1" applyAlignment="1">
      <alignment horizontal="center"/>
    </xf>
    <xf numFmtId="0" fontId="1" fillId="2" borderId="23" xfId="0" applyNumberFormat="1" applyFont="1" applyFill="1" applyBorder="1" applyAlignment="1">
      <alignment horizontal="center"/>
    </xf>
    <xf numFmtId="49" fontId="4" fillId="2" borderId="24" xfId="0" applyNumberFormat="1" applyFont="1" applyFill="1" applyBorder="1" applyAlignment="1"/>
    <xf numFmtId="0" fontId="1" fillId="2" borderId="25" xfId="0" applyNumberFormat="1" applyFont="1" applyFill="1" applyBorder="1" applyAlignment="1">
      <alignment horizontal="center"/>
    </xf>
    <xf numFmtId="0" fontId="2" fillId="2" borderId="26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center" wrapText="1"/>
    </xf>
    <xf numFmtId="49" fontId="2" fillId="3" borderId="10" xfId="0" applyNumberFormat="1" applyFont="1" applyFill="1" applyBorder="1" applyAlignment="1">
      <alignment horizontal="center" wrapText="1"/>
    </xf>
    <xf numFmtId="0" fontId="2" fillId="3" borderId="9" xfId="0" applyNumberFormat="1" applyFont="1" applyFill="1" applyBorder="1" applyAlignment="1">
      <alignment horizontal="center" wrapText="1"/>
    </xf>
    <xf numFmtId="0" fontId="2" fillId="3" borderId="11" xfId="0" applyNumberFormat="1" applyFont="1" applyFill="1" applyBorder="1" applyAlignment="1">
      <alignment horizontal="center" wrapText="1"/>
    </xf>
    <xf numFmtId="3" fontId="2" fillId="2" borderId="9" xfId="0" applyNumberFormat="1" applyFont="1" applyFill="1" applyBorder="1" applyAlignment="1"/>
    <xf numFmtId="0" fontId="2" fillId="2" borderId="27" xfId="0" applyNumberFormat="1" applyFont="1" applyFill="1" applyBorder="1" applyAlignment="1">
      <alignment horizontal="center"/>
    </xf>
    <xf numFmtId="0" fontId="2" fillId="2" borderId="23" xfId="0" applyNumberFormat="1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6" xfId="0" applyNumberFormat="1" applyFont="1" applyFill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5" borderId="28" xfId="0" applyNumberFormat="1" applyFont="1" applyFill="1" applyBorder="1" applyAlignment="1">
      <alignment horizontal="left"/>
    </xf>
    <xf numFmtId="49" fontId="3" fillId="5" borderId="29" xfId="0" applyNumberFormat="1" applyFont="1" applyFill="1" applyBorder="1" applyAlignment="1">
      <alignment horizontal="left"/>
    </xf>
    <xf numFmtId="0" fontId="1" fillId="4" borderId="28" xfId="0" applyNumberFormat="1" applyFont="1" applyFill="1" applyBorder="1" applyAlignment="1">
      <alignment horizontal="left"/>
    </xf>
    <xf numFmtId="49" fontId="1" fillId="4" borderId="29" xfId="0" applyNumberFormat="1" applyFont="1" applyFill="1" applyBorder="1" applyAlignment="1">
      <alignment horizontal="left"/>
    </xf>
    <xf numFmtId="0" fontId="2" fillId="2" borderId="30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1" fillId="2" borderId="14" xfId="0" applyNumberFormat="1" applyFont="1" applyFill="1" applyBorder="1" applyAlignment="1">
      <alignment horizontal="center"/>
    </xf>
    <xf numFmtId="0" fontId="1" fillId="2" borderId="18" xfId="0" applyNumberFormat="1" applyFont="1" applyFill="1" applyBorder="1" applyAlignment="1">
      <alignment horizontal="center"/>
    </xf>
    <xf numFmtId="0" fontId="1" fillId="2" borderId="19" xfId="0" applyNumberFormat="1" applyFont="1" applyFill="1" applyBorder="1" applyAlignment="1">
      <alignment horizontal="center"/>
    </xf>
    <xf numFmtId="0" fontId="1" fillId="6" borderId="0" xfId="0" applyNumberFormat="1" applyFont="1" applyFill="1" applyBorder="1" applyAlignment="1">
      <alignment horizontal="center"/>
    </xf>
    <xf numFmtId="49" fontId="1" fillId="2" borderId="16" xfId="0" applyNumberFormat="1" applyFont="1" applyFill="1" applyBorder="1" applyAlignment="1">
      <alignment horizontal="center"/>
    </xf>
    <xf numFmtId="0" fontId="1" fillId="7" borderId="0" xfId="0" applyNumberFormat="1" applyFont="1" applyFill="1" applyBorder="1" applyAlignment="1">
      <alignment horizontal="center"/>
    </xf>
    <xf numFmtId="49" fontId="2" fillId="2" borderId="9" xfId="0" applyNumberFormat="1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A7A7A7"/>
      <rgbColor rgb="000070C0"/>
      <rgbColor rgb="00C00000"/>
      <rgbColor rgb="00009FDA"/>
      <rgbColor rgb="00D9DCE1"/>
      <rgbColor rgb="009CC2E5"/>
      <rgbColor rgb="00CFCFCF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09"/>
  <sheetViews>
    <sheetView showGridLines="0" tabSelected="1" workbookViewId="0">
      <selection activeCell="A1" sqref="A1"/>
    </sheetView>
  </sheetViews>
  <sheetFormatPr defaultColWidth="8.8359375" defaultRowHeight="15" customHeight="1"/>
  <cols>
    <col min="1" max="1" width="53.3515625" style="1" customWidth="1"/>
    <col min="2" max="2" width="52.671875" style="1" customWidth="1"/>
    <col min="3" max="3" width="50" style="1" customWidth="1"/>
    <col min="4" max="4" width="3.171875" style="1" customWidth="1"/>
    <col min="5" max="5" width="9.171875" style="1" customWidth="1"/>
    <col min="6" max="7" width="8.8515625" style="1" customWidth="1"/>
    <col min="8" max="8" width="3.8515625" style="1" customWidth="1"/>
    <col min="9" max="11" width="8.8515625" style="1" customWidth="1"/>
    <col min="12" max="12" width="3.5" style="1" customWidth="1"/>
    <col min="13" max="15" width="8.8515625" style="1" customWidth="1"/>
    <col min="16" max="16" width="3.671875" style="1" customWidth="1"/>
    <col min="17" max="19" width="8.8515625" style="1" customWidth="1"/>
    <col min="20" max="20" width="3.5" style="1" customWidth="1"/>
    <col min="21" max="21" width="39.3515625" style="1" customWidth="1"/>
    <col min="22" max="22" width="26.171875" style="1" customWidth="1"/>
    <col min="23" max="23" width="11.3515625" style="1" customWidth="1"/>
    <col min="24" max="24" width="10.8515625" style="1" customWidth="1"/>
    <col min="25" max="25" width="14" style="1" customWidth="1"/>
    <col min="26" max="26" width="20.5" style="1" customWidth="1"/>
    <col min="27" max="27" width="17.171875" style="1" customWidth="1"/>
    <col min="28" max="256" width="8.8515625" style="1" customWidth="1"/>
  </cols>
  <sheetData>
    <row r="1" ht="15.75" customHeight="1" spans="1:27">
      <c r="A1" s="2" t="s">
        <v>0</v>
      </c>
      <c r="B1" s="3" t="s">
        <v>1</v>
      </c>
      <c r="C1" s="4"/>
      <c r="D1" s="5"/>
      <c r="E1" s="32"/>
      <c r="F1" s="33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51"/>
      <c r="W1" s="30"/>
      <c r="X1" s="30"/>
      <c r="Y1" s="30"/>
      <c r="Z1" s="66"/>
      <c r="AA1" s="67"/>
    </row>
    <row r="2" ht="15.75" customHeight="1" spans="1:27">
      <c r="A2" s="6" t="s">
        <v>2</v>
      </c>
      <c r="B2" s="7" t="s">
        <v>3</v>
      </c>
      <c r="C2" s="4"/>
      <c r="D2" s="8"/>
      <c r="E2" s="34"/>
      <c r="F2" s="35" t="s">
        <v>4</v>
      </c>
      <c r="G2" s="30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52"/>
      <c r="V2" s="53" t="s">
        <v>5</v>
      </c>
      <c r="W2" s="54"/>
      <c r="X2" s="9"/>
      <c r="Y2" s="9"/>
      <c r="Z2" s="9"/>
      <c r="AA2" s="9"/>
    </row>
    <row r="3" ht="15.75" customHeight="1" spans="1:27">
      <c r="A3" s="6" t="s">
        <v>6</v>
      </c>
      <c r="B3" s="7" t="s">
        <v>7</v>
      </c>
      <c r="C3" s="4"/>
      <c r="D3" s="9"/>
      <c r="E3" s="36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55"/>
      <c r="W3" s="30"/>
      <c r="X3" s="30"/>
      <c r="Y3" s="30"/>
      <c r="Z3" s="30"/>
      <c r="AA3" s="9"/>
    </row>
    <row r="4" ht="15.75" customHeight="1" spans="1:27">
      <c r="A4" s="6" t="s">
        <v>8</v>
      </c>
      <c r="B4" s="7" t="s">
        <v>9</v>
      </c>
      <c r="C4" s="4"/>
      <c r="D4" s="8"/>
      <c r="E4" s="37"/>
      <c r="F4" s="35" t="s">
        <v>10</v>
      </c>
      <c r="G4" s="30"/>
      <c r="H4" s="9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9"/>
    </row>
    <row r="5" ht="15.75" customHeight="1" spans="1:27">
      <c r="A5" s="10" t="s">
        <v>11</v>
      </c>
      <c r="B5" s="11" t="s">
        <v>12</v>
      </c>
      <c r="C5" s="12"/>
      <c r="D5" s="13"/>
      <c r="E5" s="36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13"/>
    </row>
    <row r="6" ht="15.75" customHeight="1" spans="1:27">
      <c r="A6" s="14" t="s">
        <v>13</v>
      </c>
      <c r="B6" s="15" t="s">
        <v>14</v>
      </c>
      <c r="C6" s="15" t="s">
        <v>15</v>
      </c>
      <c r="D6" s="16"/>
      <c r="E6" s="38" t="s">
        <v>16</v>
      </c>
      <c r="F6" s="24"/>
      <c r="G6" s="24"/>
      <c r="H6" s="16"/>
      <c r="I6" s="49" t="s">
        <v>17</v>
      </c>
      <c r="J6" s="50"/>
      <c r="K6" s="50"/>
      <c r="L6" s="16"/>
      <c r="M6" s="38" t="s">
        <v>18</v>
      </c>
      <c r="N6" s="24"/>
      <c r="O6" s="24"/>
      <c r="P6" s="16"/>
      <c r="Q6" s="49" t="s">
        <v>19</v>
      </c>
      <c r="R6" s="50"/>
      <c r="S6" s="50"/>
      <c r="T6" s="16"/>
      <c r="U6" s="56" t="s">
        <v>20</v>
      </c>
      <c r="V6" s="15" t="s">
        <v>21</v>
      </c>
      <c r="W6" s="57" t="s">
        <v>22</v>
      </c>
      <c r="X6" s="58" t="s">
        <v>23</v>
      </c>
      <c r="Y6" s="58" t="s">
        <v>24</v>
      </c>
      <c r="Z6" s="56" t="s">
        <v>25</v>
      </c>
      <c r="AA6" s="56" t="s">
        <v>26</v>
      </c>
    </row>
    <row r="7" ht="15.75" customHeight="1" spans="1:27">
      <c r="A7" s="17"/>
      <c r="B7" s="18"/>
      <c r="C7" s="18"/>
      <c r="D7" s="16"/>
      <c r="E7" s="39" t="s">
        <v>27</v>
      </c>
      <c r="F7" s="39" t="s">
        <v>28</v>
      </c>
      <c r="G7" s="39" t="s">
        <v>29</v>
      </c>
      <c r="H7" s="16"/>
      <c r="I7" s="39" t="s">
        <v>30</v>
      </c>
      <c r="J7" s="39" t="s">
        <v>31</v>
      </c>
      <c r="K7" s="39" t="s">
        <v>32</v>
      </c>
      <c r="L7" s="16"/>
      <c r="M7" s="39" t="s">
        <v>33</v>
      </c>
      <c r="N7" s="39" t="s">
        <v>34</v>
      </c>
      <c r="O7" s="39" t="s">
        <v>35</v>
      </c>
      <c r="P7" s="16"/>
      <c r="Q7" s="39" t="s">
        <v>36</v>
      </c>
      <c r="R7" s="39" t="s">
        <v>37</v>
      </c>
      <c r="S7" s="39" t="s">
        <v>38</v>
      </c>
      <c r="T7" s="16"/>
      <c r="U7" s="16"/>
      <c r="V7" s="18"/>
      <c r="W7" s="59"/>
      <c r="X7" s="60"/>
      <c r="Y7" s="60"/>
      <c r="Z7" s="16"/>
      <c r="AA7" s="68"/>
    </row>
    <row r="8" ht="15.75" customHeight="1" spans="1:27">
      <c r="A8" s="19" t="s">
        <v>39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19"/>
    </row>
    <row r="9" ht="15.75" customHeight="1" spans="1:27">
      <c r="A9" s="21" t="s">
        <v>40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69"/>
      <c r="AA9" s="70"/>
    </row>
    <row r="10" ht="15.75" customHeight="1" spans="1:27">
      <c r="A10" s="23" t="s">
        <v>41</v>
      </c>
      <c r="B10" s="23" t="s">
        <v>42</v>
      </c>
      <c r="C10" s="23" t="s">
        <v>43</v>
      </c>
      <c r="D10" s="24"/>
      <c r="E10" s="34"/>
      <c r="F10" s="40"/>
      <c r="G10" s="40"/>
      <c r="H10" s="24"/>
      <c r="I10" s="40"/>
      <c r="J10" s="40"/>
      <c r="K10" s="40"/>
      <c r="L10" s="24"/>
      <c r="M10" s="40"/>
      <c r="N10" s="40"/>
      <c r="O10" s="40"/>
      <c r="P10" s="24"/>
      <c r="Q10" s="40"/>
      <c r="R10" s="40"/>
      <c r="S10" s="40"/>
      <c r="T10" s="24"/>
      <c r="U10" s="23" t="s">
        <v>44</v>
      </c>
      <c r="V10" s="23" t="s">
        <v>45</v>
      </c>
      <c r="W10" s="23" t="s">
        <v>46</v>
      </c>
      <c r="X10" s="23" t="s">
        <v>46</v>
      </c>
      <c r="Y10" s="23" t="s">
        <v>46</v>
      </c>
      <c r="Z10" s="23" t="s">
        <v>47</v>
      </c>
      <c r="AA10" s="23" t="s">
        <v>48</v>
      </c>
    </row>
    <row r="11" ht="15.75" customHeight="1" spans="1:27">
      <c r="A11" s="23" t="s">
        <v>49</v>
      </c>
      <c r="B11" s="23" t="s">
        <v>50</v>
      </c>
      <c r="C11" s="23" t="s">
        <v>43</v>
      </c>
      <c r="D11" s="24"/>
      <c r="E11" s="34"/>
      <c r="F11" s="40"/>
      <c r="G11" s="40"/>
      <c r="H11" s="24"/>
      <c r="I11" s="40"/>
      <c r="J11" s="40"/>
      <c r="K11" s="40"/>
      <c r="L11" s="24"/>
      <c r="M11" s="40"/>
      <c r="N11" s="40"/>
      <c r="O11" s="40"/>
      <c r="P11" s="24"/>
      <c r="Q11" s="40"/>
      <c r="R11" s="40"/>
      <c r="S11" s="40"/>
      <c r="T11" s="24"/>
      <c r="U11" s="23" t="s">
        <v>51</v>
      </c>
      <c r="V11" s="23" t="s">
        <v>45</v>
      </c>
      <c r="W11" s="23" t="s">
        <v>46</v>
      </c>
      <c r="X11" s="23" t="s">
        <v>46</v>
      </c>
      <c r="Y11" s="23" t="s">
        <v>46</v>
      </c>
      <c r="Z11" s="23" t="s">
        <v>52</v>
      </c>
      <c r="AA11" s="23" t="s">
        <v>48</v>
      </c>
    </row>
    <row r="12" ht="15.75" customHeight="1" spans="1:27">
      <c r="A12" s="23" t="s">
        <v>53</v>
      </c>
      <c r="B12" s="23" t="s">
        <v>54</v>
      </c>
      <c r="C12" s="23" t="s">
        <v>43</v>
      </c>
      <c r="D12" s="24"/>
      <c r="E12" s="34"/>
      <c r="F12" s="40"/>
      <c r="G12" s="40"/>
      <c r="H12" s="24"/>
      <c r="I12" s="40"/>
      <c r="J12" s="40"/>
      <c r="K12" s="40"/>
      <c r="L12" s="24"/>
      <c r="M12" s="40"/>
      <c r="N12" s="40"/>
      <c r="O12" s="40"/>
      <c r="P12" s="24"/>
      <c r="Q12" s="40"/>
      <c r="R12" s="40"/>
      <c r="S12" s="40"/>
      <c r="T12" s="24"/>
      <c r="U12" s="23" t="s">
        <v>55</v>
      </c>
      <c r="V12" s="23" t="s">
        <v>45</v>
      </c>
      <c r="W12" s="23" t="s">
        <v>46</v>
      </c>
      <c r="X12" s="23" t="s">
        <v>46</v>
      </c>
      <c r="Y12" s="23" t="s">
        <v>46</v>
      </c>
      <c r="Z12" s="23" t="s">
        <v>56</v>
      </c>
      <c r="AA12" s="23" t="s">
        <v>48</v>
      </c>
    </row>
    <row r="13" ht="15.75" customHeight="1" spans="1:27">
      <c r="A13" s="21" t="s">
        <v>57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69"/>
      <c r="AA13" s="70"/>
    </row>
    <row r="14" ht="15.75" customHeight="1" spans="1:27">
      <c r="A14" s="23" t="s">
        <v>58</v>
      </c>
      <c r="B14" s="23" t="s">
        <v>59</v>
      </c>
      <c r="C14" s="23" t="s">
        <v>60</v>
      </c>
      <c r="D14" s="24"/>
      <c r="E14" s="34"/>
      <c r="F14" s="34"/>
      <c r="G14" s="34"/>
      <c r="H14" s="24"/>
      <c r="I14" s="34"/>
      <c r="J14" s="34"/>
      <c r="K14" s="34"/>
      <c r="L14" s="24"/>
      <c r="M14" s="34"/>
      <c r="N14" s="34"/>
      <c r="O14" s="34"/>
      <c r="P14" s="24"/>
      <c r="Q14" s="34"/>
      <c r="R14" s="34"/>
      <c r="S14" s="34"/>
      <c r="T14" s="24"/>
      <c r="U14" s="23" t="s">
        <v>61</v>
      </c>
      <c r="V14" s="23" t="s">
        <v>62</v>
      </c>
      <c r="W14" s="61">
        <v>54142</v>
      </c>
      <c r="X14" s="23" t="s">
        <v>46</v>
      </c>
      <c r="Y14" s="23" t="s">
        <v>46</v>
      </c>
      <c r="Z14" s="23" t="s">
        <v>52</v>
      </c>
      <c r="AA14" s="23" t="s">
        <v>48</v>
      </c>
    </row>
    <row r="15" ht="15.75" customHeight="1" spans="1:27">
      <c r="A15" s="23" t="s">
        <v>63</v>
      </c>
      <c r="B15" s="23" t="s">
        <v>64</v>
      </c>
      <c r="C15" s="23" t="s">
        <v>65</v>
      </c>
      <c r="D15" s="24"/>
      <c r="E15" s="34"/>
      <c r="F15" s="40"/>
      <c r="G15" s="40"/>
      <c r="H15" s="24"/>
      <c r="I15" s="40"/>
      <c r="J15" s="40"/>
      <c r="K15" s="40"/>
      <c r="L15" s="24"/>
      <c r="M15" s="40"/>
      <c r="N15" s="40"/>
      <c r="O15" s="40"/>
      <c r="P15" s="24"/>
      <c r="Q15" s="40"/>
      <c r="R15" s="34"/>
      <c r="S15" s="40"/>
      <c r="T15" s="24"/>
      <c r="U15" s="23" t="s">
        <v>66</v>
      </c>
      <c r="V15" s="23" t="s">
        <v>67</v>
      </c>
      <c r="W15" s="61">
        <v>136181</v>
      </c>
      <c r="X15" s="23" t="s">
        <v>46</v>
      </c>
      <c r="Y15" s="23" t="s">
        <v>46</v>
      </c>
      <c r="Z15" s="23" t="s">
        <v>47</v>
      </c>
      <c r="AA15" s="23" t="s">
        <v>48</v>
      </c>
    </row>
    <row r="16" ht="15.75" customHeight="1" spans="1:27">
      <c r="A16" s="23" t="s">
        <v>68</v>
      </c>
      <c r="B16" s="23" t="s">
        <v>69</v>
      </c>
      <c r="C16" s="23" t="s">
        <v>70</v>
      </c>
      <c r="D16" s="24"/>
      <c r="E16" s="34"/>
      <c r="F16" s="34"/>
      <c r="G16" s="34"/>
      <c r="H16" s="24"/>
      <c r="I16" s="34"/>
      <c r="J16" s="34"/>
      <c r="K16" s="34"/>
      <c r="L16" s="24"/>
      <c r="M16" s="34"/>
      <c r="N16" s="34"/>
      <c r="O16" s="34"/>
      <c r="P16" s="24"/>
      <c r="Q16" s="34"/>
      <c r="R16" s="34"/>
      <c r="S16" s="34"/>
      <c r="T16" s="24"/>
      <c r="U16" s="23" t="s">
        <v>71</v>
      </c>
      <c r="V16" s="23" t="s">
        <v>72</v>
      </c>
      <c r="W16" s="61">
        <v>58500</v>
      </c>
      <c r="X16" s="23" t="s">
        <v>46</v>
      </c>
      <c r="Y16" s="23" t="s">
        <v>46</v>
      </c>
      <c r="Z16" s="23" t="s">
        <v>47</v>
      </c>
      <c r="AA16" s="23" t="s">
        <v>48</v>
      </c>
    </row>
    <row r="17" ht="15.75" customHeight="1" spans="1:27">
      <c r="A17" s="25" t="s">
        <v>73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71"/>
      <c r="AA17" s="72"/>
    </row>
    <row r="18" ht="15.75" customHeight="1" spans="1:27">
      <c r="A18" s="21" t="s">
        <v>74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69"/>
      <c r="AA18" s="70"/>
    </row>
    <row r="19" ht="15.75" customHeight="1" spans="1:27">
      <c r="A19" s="23" t="s">
        <v>75</v>
      </c>
      <c r="B19" s="23" t="s">
        <v>76</v>
      </c>
      <c r="C19" s="23" t="s">
        <v>77</v>
      </c>
      <c r="D19" s="24"/>
      <c r="E19" s="40"/>
      <c r="F19" s="40"/>
      <c r="G19" s="40"/>
      <c r="H19" s="24"/>
      <c r="I19" s="34"/>
      <c r="J19" s="34"/>
      <c r="K19" s="34"/>
      <c r="L19" s="24"/>
      <c r="M19" s="40"/>
      <c r="N19" s="40"/>
      <c r="O19" s="40"/>
      <c r="P19" s="24"/>
      <c r="Q19" s="34"/>
      <c r="R19" s="34"/>
      <c r="S19" s="34"/>
      <c r="T19" s="24"/>
      <c r="U19" s="23" t="s">
        <v>78</v>
      </c>
      <c r="V19" s="40"/>
      <c r="W19" s="61">
        <v>3000</v>
      </c>
      <c r="X19" s="40">
        <f>(100000/30000)*W19</f>
        <v>10000</v>
      </c>
      <c r="Y19" s="23" t="s">
        <v>79</v>
      </c>
      <c r="Z19" s="23" t="s">
        <v>47</v>
      </c>
      <c r="AA19" s="23" t="s">
        <v>80</v>
      </c>
    </row>
    <row r="20" ht="15.75" customHeight="1" spans="1:27">
      <c r="A20" s="23" t="s">
        <v>81</v>
      </c>
      <c r="B20" s="23" t="s">
        <v>82</v>
      </c>
      <c r="C20" s="23" t="s">
        <v>77</v>
      </c>
      <c r="D20" s="24"/>
      <c r="E20" s="40"/>
      <c r="F20" s="40"/>
      <c r="G20" s="40"/>
      <c r="H20" s="24"/>
      <c r="I20" s="40"/>
      <c r="J20" s="40"/>
      <c r="K20" s="34"/>
      <c r="L20" s="24"/>
      <c r="M20" s="40"/>
      <c r="N20" s="40"/>
      <c r="O20" s="34"/>
      <c r="P20" s="24"/>
      <c r="Q20" s="40"/>
      <c r="R20" s="40"/>
      <c r="S20" s="34"/>
      <c r="T20" s="24"/>
      <c r="U20" s="23" t="s">
        <v>83</v>
      </c>
      <c r="V20" s="40"/>
      <c r="W20" s="61">
        <v>10000</v>
      </c>
      <c r="X20" s="40">
        <f>(100000/30000)*W20</f>
        <v>33333.3333333333</v>
      </c>
      <c r="Y20" s="23" t="s">
        <v>79</v>
      </c>
      <c r="Z20" s="23" t="s">
        <v>84</v>
      </c>
      <c r="AA20" s="23" t="s">
        <v>80</v>
      </c>
    </row>
    <row r="21" ht="15.75" customHeight="1" spans="1:27">
      <c r="A21" s="21" t="s">
        <v>85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69"/>
      <c r="AA21" s="70"/>
    </row>
    <row r="22" ht="15.75" customHeight="1" spans="1:27">
      <c r="A22" s="23" t="s">
        <v>86</v>
      </c>
      <c r="B22" s="23" t="s">
        <v>87</v>
      </c>
      <c r="C22" s="23" t="s">
        <v>88</v>
      </c>
      <c r="D22" s="24"/>
      <c r="E22" s="40"/>
      <c r="F22" s="40"/>
      <c r="G22" s="40"/>
      <c r="H22" s="24"/>
      <c r="I22" s="40"/>
      <c r="J22" s="40"/>
      <c r="K22" s="34"/>
      <c r="L22" s="24"/>
      <c r="M22" s="40"/>
      <c r="N22" s="40"/>
      <c r="O22" s="40"/>
      <c r="P22" s="24"/>
      <c r="Q22" s="40"/>
      <c r="R22" s="40"/>
      <c r="S22" s="34"/>
      <c r="T22" s="24"/>
      <c r="U22" s="23" t="s">
        <v>89</v>
      </c>
      <c r="V22" s="40"/>
      <c r="W22" s="61">
        <v>2000</v>
      </c>
      <c r="X22" s="40">
        <f>(100000/30000)*W22</f>
        <v>6666.66666666667</v>
      </c>
      <c r="Y22" s="23" t="s">
        <v>79</v>
      </c>
      <c r="Z22" s="23" t="s">
        <v>84</v>
      </c>
      <c r="AA22" s="23" t="s">
        <v>90</v>
      </c>
    </row>
    <row r="23" ht="15.75" customHeight="1" spans="1:27">
      <c r="A23" s="23" t="s">
        <v>91</v>
      </c>
      <c r="B23" s="23" t="s">
        <v>92</v>
      </c>
      <c r="C23" s="23" t="s">
        <v>88</v>
      </c>
      <c r="D23" s="24"/>
      <c r="E23" s="40"/>
      <c r="F23" s="40"/>
      <c r="G23" s="40"/>
      <c r="H23" s="24"/>
      <c r="I23" s="40"/>
      <c r="J23" s="40"/>
      <c r="K23" s="40"/>
      <c r="L23" s="24"/>
      <c r="M23" s="40"/>
      <c r="N23" s="40"/>
      <c r="O23" s="40"/>
      <c r="P23" s="24"/>
      <c r="Q23" s="34"/>
      <c r="R23" s="34"/>
      <c r="S23" s="34"/>
      <c r="T23" s="24"/>
      <c r="U23" s="23" t="s">
        <v>93</v>
      </c>
      <c r="V23" s="40"/>
      <c r="W23" s="61">
        <v>5000</v>
      </c>
      <c r="X23" s="40">
        <f>(100000/30000)*W23</f>
        <v>16666.6666666667</v>
      </c>
      <c r="Y23" s="23" t="s">
        <v>79</v>
      </c>
      <c r="Z23" s="23" t="s">
        <v>84</v>
      </c>
      <c r="AA23" s="23" t="s">
        <v>90</v>
      </c>
    </row>
    <row r="24" ht="15.75" customHeight="1" spans="1:27">
      <c r="A24" s="23" t="s">
        <v>94</v>
      </c>
      <c r="B24" s="23" t="s">
        <v>95</v>
      </c>
      <c r="C24" s="23" t="s">
        <v>88</v>
      </c>
      <c r="D24" s="24"/>
      <c r="E24" s="40"/>
      <c r="F24" s="40"/>
      <c r="G24" s="40"/>
      <c r="H24" s="24"/>
      <c r="I24" s="40"/>
      <c r="J24" s="40"/>
      <c r="K24" s="34"/>
      <c r="L24" s="24"/>
      <c r="M24" s="40"/>
      <c r="N24" s="40"/>
      <c r="O24" s="40"/>
      <c r="P24" s="24"/>
      <c r="Q24" s="40"/>
      <c r="R24" s="40"/>
      <c r="S24" s="34"/>
      <c r="T24" s="24"/>
      <c r="U24" s="23" t="s">
        <v>96</v>
      </c>
      <c r="V24" s="40"/>
      <c r="W24" s="61">
        <v>10000</v>
      </c>
      <c r="X24" s="40">
        <f>(100000/30000)*W24</f>
        <v>33333.3333333333</v>
      </c>
      <c r="Y24" s="23" t="s">
        <v>79</v>
      </c>
      <c r="Z24" s="23" t="s">
        <v>47</v>
      </c>
      <c r="AA24" s="23" t="s">
        <v>90</v>
      </c>
    </row>
    <row r="25" ht="15.75" customHeight="1" spans="1:27">
      <c r="A25" s="25" t="s">
        <v>97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71"/>
      <c r="AA25" s="72"/>
    </row>
    <row r="26" ht="15.75" customHeight="1" spans="1:27">
      <c r="A26" s="21" t="s">
        <v>98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69"/>
      <c r="AA26" s="70"/>
    </row>
    <row r="27" ht="15.75" customHeight="1" spans="1:27">
      <c r="A27" s="23" t="s">
        <v>99</v>
      </c>
      <c r="B27" s="23" t="s">
        <v>100</v>
      </c>
      <c r="C27" s="23" t="s">
        <v>101</v>
      </c>
      <c r="D27" s="24"/>
      <c r="E27" s="40"/>
      <c r="F27" s="40"/>
      <c r="G27" s="40"/>
      <c r="H27" s="24"/>
      <c r="I27" s="34"/>
      <c r="J27" s="34"/>
      <c r="K27" s="34"/>
      <c r="L27" s="24"/>
      <c r="M27" s="34"/>
      <c r="N27" s="34"/>
      <c r="O27" s="34"/>
      <c r="P27" s="24"/>
      <c r="Q27" s="40"/>
      <c r="R27" s="40"/>
      <c r="S27" s="40"/>
      <c r="T27" s="24"/>
      <c r="U27" s="23" t="s">
        <v>102</v>
      </c>
      <c r="V27" s="23" t="s">
        <v>103</v>
      </c>
      <c r="W27" s="61">
        <v>67500</v>
      </c>
      <c r="X27" s="40">
        <f t="shared" ref="X27:X32" si="0">(371800/227250)*W27</f>
        <v>110435.643564356</v>
      </c>
      <c r="Y27" s="40">
        <v>148720</v>
      </c>
      <c r="Z27" s="23" t="s">
        <v>104</v>
      </c>
      <c r="AA27" s="23" t="s">
        <v>105</v>
      </c>
    </row>
    <row r="28" ht="15.75" customHeight="1" spans="1:27">
      <c r="A28" s="23" t="s">
        <v>106</v>
      </c>
      <c r="B28" s="23" t="s">
        <v>107</v>
      </c>
      <c r="C28" s="23" t="s">
        <v>101</v>
      </c>
      <c r="D28" s="24"/>
      <c r="E28" s="40"/>
      <c r="F28" s="40"/>
      <c r="G28" s="40"/>
      <c r="H28" s="24"/>
      <c r="I28" s="40"/>
      <c r="J28" s="40"/>
      <c r="K28" s="40"/>
      <c r="L28" s="24"/>
      <c r="M28" s="40"/>
      <c r="N28" s="40"/>
      <c r="O28" s="40"/>
      <c r="P28" s="24"/>
      <c r="Q28" s="34"/>
      <c r="R28" s="34"/>
      <c r="S28" s="34"/>
      <c r="T28" s="24"/>
      <c r="U28" s="23" t="s">
        <v>108</v>
      </c>
      <c r="V28" s="40"/>
      <c r="W28" s="61">
        <v>15000</v>
      </c>
      <c r="X28" s="40">
        <f t="shared" si="0"/>
        <v>24541.2541254125</v>
      </c>
      <c r="Y28" s="40">
        <v>148720</v>
      </c>
      <c r="Z28" s="23" t="s">
        <v>47</v>
      </c>
      <c r="AA28" s="23" t="s">
        <v>105</v>
      </c>
    </row>
    <row r="29" ht="15.75" customHeight="1" spans="1:27">
      <c r="A29" s="23" t="s">
        <v>109</v>
      </c>
      <c r="B29" s="23" t="s">
        <v>110</v>
      </c>
      <c r="C29" s="23" t="s">
        <v>101</v>
      </c>
      <c r="D29" s="24"/>
      <c r="E29" s="34"/>
      <c r="F29" s="34"/>
      <c r="G29" s="34"/>
      <c r="H29" s="24"/>
      <c r="I29" s="34"/>
      <c r="J29" s="34"/>
      <c r="K29" s="34"/>
      <c r="L29" s="24"/>
      <c r="M29" s="40"/>
      <c r="N29" s="40"/>
      <c r="O29" s="40"/>
      <c r="P29" s="24"/>
      <c r="Q29" s="40"/>
      <c r="R29" s="40"/>
      <c r="S29" s="40"/>
      <c r="T29" s="24"/>
      <c r="U29" s="23" t="s">
        <v>111</v>
      </c>
      <c r="V29" s="40"/>
      <c r="W29" s="61">
        <v>63750</v>
      </c>
      <c r="X29" s="40">
        <f t="shared" si="0"/>
        <v>104300.330033003</v>
      </c>
      <c r="Y29" s="40">
        <v>148720</v>
      </c>
      <c r="Z29" s="23" t="s">
        <v>47</v>
      </c>
      <c r="AA29" s="23" t="s">
        <v>105</v>
      </c>
    </row>
    <row r="30" ht="15.75" customHeight="1" spans="1:27">
      <c r="A30" s="23" t="s">
        <v>112</v>
      </c>
      <c r="B30" s="23" t="s">
        <v>113</v>
      </c>
      <c r="C30" s="23" t="s">
        <v>101</v>
      </c>
      <c r="D30" s="24"/>
      <c r="E30" s="40"/>
      <c r="F30" s="40"/>
      <c r="G30" s="40"/>
      <c r="H30" s="24"/>
      <c r="I30" s="40"/>
      <c r="J30" s="40"/>
      <c r="K30" s="40"/>
      <c r="L30" s="24"/>
      <c r="M30" s="34"/>
      <c r="N30" s="34"/>
      <c r="O30" s="34"/>
      <c r="P30" s="24"/>
      <c r="Q30" s="40"/>
      <c r="R30" s="40"/>
      <c r="S30" s="40"/>
      <c r="T30" s="24"/>
      <c r="U30" s="23" t="s">
        <v>114</v>
      </c>
      <c r="V30" s="40"/>
      <c r="W30" s="61">
        <v>24000</v>
      </c>
      <c r="X30" s="40">
        <f t="shared" si="0"/>
        <v>39266.0066006601</v>
      </c>
      <c r="Y30" s="40">
        <v>148720</v>
      </c>
      <c r="Z30" s="23" t="s">
        <v>47</v>
      </c>
      <c r="AA30" s="23" t="s">
        <v>105</v>
      </c>
    </row>
    <row r="31" ht="15.75" customHeight="1" spans="1:27">
      <c r="A31" s="23" t="s">
        <v>115</v>
      </c>
      <c r="B31" s="23" t="s">
        <v>116</v>
      </c>
      <c r="C31" s="23" t="s">
        <v>101</v>
      </c>
      <c r="D31" s="24"/>
      <c r="E31" s="40"/>
      <c r="F31" s="40"/>
      <c r="G31" s="40"/>
      <c r="H31" s="24"/>
      <c r="I31" s="40"/>
      <c r="J31" s="40"/>
      <c r="K31" s="40"/>
      <c r="L31" s="24"/>
      <c r="M31" s="40"/>
      <c r="N31" s="40"/>
      <c r="O31" s="40"/>
      <c r="P31" s="24"/>
      <c r="Q31" s="34"/>
      <c r="R31" s="34"/>
      <c r="S31" s="34"/>
      <c r="T31" s="24"/>
      <c r="U31" s="23" t="s">
        <v>117</v>
      </c>
      <c r="V31" s="40"/>
      <c r="W31" s="61">
        <v>42000</v>
      </c>
      <c r="X31" s="40">
        <f t="shared" si="0"/>
        <v>68715.5115511551</v>
      </c>
      <c r="Y31" s="40">
        <v>148720</v>
      </c>
      <c r="Z31" s="23" t="s">
        <v>47</v>
      </c>
      <c r="AA31" s="23" t="s">
        <v>105</v>
      </c>
    </row>
    <row r="32" ht="15.75" customHeight="1" spans="1:27">
      <c r="A32" s="23" t="s">
        <v>118</v>
      </c>
      <c r="B32" s="23" t="s">
        <v>119</v>
      </c>
      <c r="C32" s="23" t="s">
        <v>101</v>
      </c>
      <c r="D32" s="24"/>
      <c r="E32" s="40"/>
      <c r="F32" s="40"/>
      <c r="G32" s="40"/>
      <c r="H32" s="24"/>
      <c r="I32" s="40"/>
      <c r="J32" s="40"/>
      <c r="K32" s="40"/>
      <c r="L32" s="24"/>
      <c r="M32" s="40"/>
      <c r="N32" s="40"/>
      <c r="O32" s="40"/>
      <c r="P32" s="24"/>
      <c r="Q32" s="40"/>
      <c r="R32" s="40"/>
      <c r="S32" s="40"/>
      <c r="T32" s="24"/>
      <c r="U32" s="23" t="s">
        <v>120</v>
      </c>
      <c r="V32" s="40"/>
      <c r="W32" s="40">
        <v>15000</v>
      </c>
      <c r="X32" s="61">
        <f t="shared" si="0"/>
        <v>24541.2541254125</v>
      </c>
      <c r="Y32" s="40">
        <v>148720</v>
      </c>
      <c r="Z32" s="23" t="s">
        <v>47</v>
      </c>
      <c r="AA32" s="23" t="s">
        <v>105</v>
      </c>
    </row>
    <row r="33" ht="15.75" customHeight="1" spans="1:27">
      <c r="A33" s="21" t="s">
        <v>121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69"/>
      <c r="AA33" s="70"/>
    </row>
    <row r="34" ht="15.75" customHeight="1" spans="1:27">
      <c r="A34" s="23" t="s">
        <v>122</v>
      </c>
      <c r="B34" s="23" t="s">
        <v>100</v>
      </c>
      <c r="C34" s="23" t="s">
        <v>123</v>
      </c>
      <c r="D34" s="24"/>
      <c r="E34" s="40"/>
      <c r="F34" s="40"/>
      <c r="G34" s="40"/>
      <c r="H34" s="24"/>
      <c r="I34" s="34"/>
      <c r="J34" s="34"/>
      <c r="K34" s="34"/>
      <c r="L34" s="24"/>
      <c r="M34" s="34"/>
      <c r="N34" s="34"/>
      <c r="O34" s="34"/>
      <c r="P34" s="24"/>
      <c r="Q34" s="40"/>
      <c r="R34" s="40"/>
      <c r="S34" s="40"/>
      <c r="T34" s="24"/>
      <c r="U34" s="23" t="s">
        <v>124</v>
      </c>
      <c r="V34" s="23" t="s">
        <v>103</v>
      </c>
      <c r="W34" s="61">
        <v>4000</v>
      </c>
      <c r="X34" s="40">
        <f t="shared" ref="X34:X39" si="1">(107500/63125)*W34</f>
        <v>6811.88118811881</v>
      </c>
      <c r="Y34" s="40">
        <v>107500</v>
      </c>
      <c r="Z34" s="23" t="s">
        <v>104</v>
      </c>
      <c r="AA34" s="23" t="s">
        <v>125</v>
      </c>
    </row>
    <row r="35" ht="15.75" customHeight="1" spans="1:27">
      <c r="A35" s="23" t="s">
        <v>126</v>
      </c>
      <c r="B35" s="23" t="s">
        <v>127</v>
      </c>
      <c r="C35" s="23" t="s">
        <v>123</v>
      </c>
      <c r="D35" s="24"/>
      <c r="E35" s="40"/>
      <c r="F35" s="40"/>
      <c r="G35" s="40"/>
      <c r="H35" s="24"/>
      <c r="I35" s="40"/>
      <c r="J35" s="40"/>
      <c r="K35" s="40"/>
      <c r="L35" s="24"/>
      <c r="M35" s="40"/>
      <c r="N35" s="40"/>
      <c r="O35" s="40"/>
      <c r="P35" s="24"/>
      <c r="Q35" s="34"/>
      <c r="R35" s="34"/>
      <c r="S35" s="34"/>
      <c r="T35" s="24"/>
      <c r="U35" s="23" t="s">
        <v>128</v>
      </c>
      <c r="V35" s="40"/>
      <c r="W35" s="61">
        <v>5000</v>
      </c>
      <c r="X35" s="40">
        <f t="shared" si="1"/>
        <v>8514.85148514851</v>
      </c>
      <c r="Y35" s="40">
        <v>107500</v>
      </c>
      <c r="Z35" s="23" t="s">
        <v>47</v>
      </c>
      <c r="AA35" s="23" t="s">
        <v>125</v>
      </c>
    </row>
    <row r="36" ht="15.75" customHeight="1" spans="1:27">
      <c r="A36" s="23" t="s">
        <v>129</v>
      </c>
      <c r="B36" s="23" t="s">
        <v>130</v>
      </c>
      <c r="C36" s="23" t="s">
        <v>123</v>
      </c>
      <c r="D36" s="24"/>
      <c r="E36" s="34"/>
      <c r="F36" s="34"/>
      <c r="G36" s="34"/>
      <c r="H36" s="24"/>
      <c r="I36" s="34"/>
      <c r="J36" s="34"/>
      <c r="K36" s="34"/>
      <c r="L36" s="24"/>
      <c r="M36" s="40"/>
      <c r="N36" s="40"/>
      <c r="O36" s="40"/>
      <c r="P36" s="24"/>
      <c r="Q36" s="40"/>
      <c r="R36" s="40"/>
      <c r="S36" s="40"/>
      <c r="T36" s="24"/>
      <c r="U36" s="23" t="s">
        <v>131</v>
      </c>
      <c r="V36" s="40"/>
      <c r="W36" s="61">
        <v>21250</v>
      </c>
      <c r="X36" s="40">
        <f t="shared" si="1"/>
        <v>36188.1188118812</v>
      </c>
      <c r="Y36" s="40">
        <v>107500</v>
      </c>
      <c r="Z36" s="23" t="s">
        <v>47</v>
      </c>
      <c r="AA36" s="23" t="s">
        <v>125</v>
      </c>
    </row>
    <row r="37" ht="15.75" customHeight="1" spans="1:27">
      <c r="A37" s="23" t="s">
        <v>132</v>
      </c>
      <c r="B37" s="23" t="s">
        <v>133</v>
      </c>
      <c r="C37" s="23" t="s">
        <v>123</v>
      </c>
      <c r="D37" s="24"/>
      <c r="E37" s="40"/>
      <c r="F37" s="40"/>
      <c r="G37" s="40"/>
      <c r="H37" s="24"/>
      <c r="I37" s="40"/>
      <c r="J37" s="40"/>
      <c r="K37" s="40"/>
      <c r="L37" s="24"/>
      <c r="M37" s="34"/>
      <c r="N37" s="34"/>
      <c r="O37" s="40"/>
      <c r="P37" s="24"/>
      <c r="Q37" s="40"/>
      <c r="R37" s="40"/>
      <c r="S37" s="40"/>
      <c r="T37" s="24"/>
      <c r="U37" s="23" t="s">
        <v>134</v>
      </c>
      <c r="V37" s="40"/>
      <c r="W37" s="61">
        <v>7875</v>
      </c>
      <c r="X37" s="40">
        <f t="shared" si="1"/>
        <v>13410.8910891089</v>
      </c>
      <c r="Y37" s="40">
        <v>107500</v>
      </c>
      <c r="Z37" s="23" t="s">
        <v>47</v>
      </c>
      <c r="AA37" s="23" t="s">
        <v>125</v>
      </c>
    </row>
    <row r="38" ht="15.75" customHeight="1" spans="1:27">
      <c r="A38" s="23" t="s">
        <v>135</v>
      </c>
      <c r="B38" s="23" t="s">
        <v>136</v>
      </c>
      <c r="C38" s="23" t="s">
        <v>123</v>
      </c>
      <c r="D38" s="24"/>
      <c r="E38" s="40"/>
      <c r="F38" s="40"/>
      <c r="G38" s="40"/>
      <c r="H38" s="24"/>
      <c r="I38" s="40"/>
      <c r="J38" s="40"/>
      <c r="K38" s="40"/>
      <c r="L38" s="24"/>
      <c r="M38" s="40"/>
      <c r="N38" s="34"/>
      <c r="O38" s="34"/>
      <c r="P38" s="24"/>
      <c r="Q38" s="34"/>
      <c r="R38" s="34"/>
      <c r="S38" s="40"/>
      <c r="T38" s="24"/>
      <c r="U38" s="23" t="s">
        <v>137</v>
      </c>
      <c r="V38" s="40"/>
      <c r="W38" s="61">
        <v>20000</v>
      </c>
      <c r="X38" s="40">
        <f t="shared" si="1"/>
        <v>34059.4059405941</v>
      </c>
      <c r="Y38" s="40">
        <v>107500</v>
      </c>
      <c r="Z38" s="23" t="s">
        <v>47</v>
      </c>
      <c r="AA38" s="23" t="s">
        <v>125</v>
      </c>
    </row>
    <row r="39" ht="15.75" customHeight="1" spans="1:27">
      <c r="A39" s="23" t="s">
        <v>138</v>
      </c>
      <c r="B39" s="23" t="s">
        <v>139</v>
      </c>
      <c r="C39" s="23" t="s">
        <v>123</v>
      </c>
      <c r="D39" s="24"/>
      <c r="E39" s="40"/>
      <c r="F39" s="40"/>
      <c r="G39" s="40"/>
      <c r="H39" s="24"/>
      <c r="I39" s="40"/>
      <c r="J39" s="40"/>
      <c r="K39" s="40"/>
      <c r="L39" s="24"/>
      <c r="M39" s="40"/>
      <c r="N39" s="40"/>
      <c r="O39" s="40"/>
      <c r="P39" s="24"/>
      <c r="Q39" s="40"/>
      <c r="R39" s="40"/>
      <c r="S39" s="34"/>
      <c r="T39" s="24"/>
      <c r="U39" s="23" t="s">
        <v>140</v>
      </c>
      <c r="V39" s="40"/>
      <c r="W39" s="61">
        <v>5000</v>
      </c>
      <c r="X39" s="40">
        <f t="shared" si="1"/>
        <v>8514.85148514851</v>
      </c>
      <c r="Y39" s="40">
        <v>107500</v>
      </c>
      <c r="Z39" s="23" t="s">
        <v>47</v>
      </c>
      <c r="AA39" s="23" t="s">
        <v>125</v>
      </c>
    </row>
    <row r="40" ht="15.75" customHeight="1" spans="1:27">
      <c r="A40" s="2" t="s">
        <v>0</v>
      </c>
      <c r="B40" s="3" t="s">
        <v>1</v>
      </c>
      <c r="C40" s="27"/>
      <c r="D40" s="28"/>
      <c r="E40" s="41"/>
      <c r="F40" s="42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62"/>
      <c r="W40" s="43"/>
      <c r="X40" s="43"/>
      <c r="Y40" s="43"/>
      <c r="Z40" s="73"/>
      <c r="AA40" s="74"/>
    </row>
    <row r="41" ht="15.75" customHeight="1" spans="1:27">
      <c r="A41" s="6" t="s">
        <v>2</v>
      </c>
      <c r="B41" s="7" t="s">
        <v>3</v>
      </c>
      <c r="C41" s="4"/>
      <c r="D41" s="29"/>
      <c r="E41" s="44"/>
      <c r="F41" s="45" t="s">
        <v>4</v>
      </c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63"/>
      <c r="V41" s="53" t="s">
        <v>5</v>
      </c>
      <c r="W41" s="64"/>
      <c r="X41" s="65"/>
      <c r="Y41" s="30"/>
      <c r="Z41" s="30"/>
      <c r="AA41" s="30"/>
    </row>
    <row r="42" ht="15.75" customHeight="1" spans="1:27">
      <c r="A42" s="6" t="s">
        <v>6</v>
      </c>
      <c r="B42" s="7" t="s">
        <v>7</v>
      </c>
      <c r="C42" s="4"/>
      <c r="D42" s="30"/>
      <c r="E42" s="46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55"/>
      <c r="W42" s="30"/>
      <c r="X42" s="30"/>
      <c r="Y42" s="30"/>
      <c r="Z42" s="30"/>
      <c r="AA42" s="30"/>
    </row>
    <row r="43" ht="15.75" customHeight="1" spans="1:27">
      <c r="A43" s="6" t="s">
        <v>8</v>
      </c>
      <c r="B43" s="7" t="s">
        <v>9</v>
      </c>
      <c r="C43" s="4"/>
      <c r="D43" s="29"/>
      <c r="E43" s="47"/>
      <c r="F43" s="45" t="s">
        <v>10</v>
      </c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</row>
    <row r="44" ht="15.75" customHeight="1" spans="1:27">
      <c r="A44" s="10" t="s">
        <v>11</v>
      </c>
      <c r="B44" s="11" t="s">
        <v>12</v>
      </c>
      <c r="C44" s="12"/>
      <c r="D44" s="31"/>
      <c r="E44" s="48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</row>
    <row r="45" ht="15.75" customHeight="1" spans="1:27">
      <c r="A45" s="14" t="s">
        <v>13</v>
      </c>
      <c r="B45" s="15" t="s">
        <v>14</v>
      </c>
      <c r="C45" s="15" t="s">
        <v>15</v>
      </c>
      <c r="D45" s="16"/>
      <c r="E45" s="38" t="s">
        <v>16</v>
      </c>
      <c r="F45" s="24"/>
      <c r="G45" s="24"/>
      <c r="H45" s="16"/>
      <c r="I45" s="49" t="s">
        <v>17</v>
      </c>
      <c r="J45" s="50"/>
      <c r="K45" s="50"/>
      <c r="L45" s="16"/>
      <c r="M45" s="38" t="s">
        <v>18</v>
      </c>
      <c r="N45" s="24"/>
      <c r="O45" s="24"/>
      <c r="P45" s="16"/>
      <c r="Q45" s="49" t="s">
        <v>19</v>
      </c>
      <c r="R45" s="50"/>
      <c r="S45" s="50"/>
      <c r="T45" s="16"/>
      <c r="U45" s="56" t="s">
        <v>20</v>
      </c>
      <c r="V45" s="15" t="s">
        <v>21</v>
      </c>
      <c r="W45" s="57" t="s">
        <v>22</v>
      </c>
      <c r="X45" s="58" t="s">
        <v>23</v>
      </c>
      <c r="Y45" s="58" t="s">
        <v>24</v>
      </c>
      <c r="Z45" s="56" t="s">
        <v>25</v>
      </c>
      <c r="AA45" s="56"/>
    </row>
    <row r="46" ht="15.75" customHeight="1" spans="1:27">
      <c r="A46" s="17"/>
      <c r="B46" s="18"/>
      <c r="C46" s="18"/>
      <c r="D46" s="16"/>
      <c r="E46" s="39" t="s">
        <v>27</v>
      </c>
      <c r="F46" s="39" t="s">
        <v>28</v>
      </c>
      <c r="G46" s="39" t="s">
        <v>29</v>
      </c>
      <c r="H46" s="16"/>
      <c r="I46" s="39" t="s">
        <v>30</v>
      </c>
      <c r="J46" s="39" t="s">
        <v>31</v>
      </c>
      <c r="K46" s="39" t="s">
        <v>32</v>
      </c>
      <c r="L46" s="16"/>
      <c r="M46" s="39" t="s">
        <v>33</v>
      </c>
      <c r="N46" s="39" t="s">
        <v>34</v>
      </c>
      <c r="O46" s="39" t="s">
        <v>35</v>
      </c>
      <c r="P46" s="16"/>
      <c r="Q46" s="39" t="s">
        <v>36</v>
      </c>
      <c r="R46" s="39" t="s">
        <v>37</v>
      </c>
      <c r="S46" s="39" t="s">
        <v>38</v>
      </c>
      <c r="T46" s="16"/>
      <c r="U46" s="16"/>
      <c r="V46" s="18"/>
      <c r="W46" s="59"/>
      <c r="X46" s="60"/>
      <c r="Y46" s="60"/>
      <c r="Z46" s="16"/>
      <c r="AA46" s="68"/>
    </row>
    <row r="47" ht="15.75" customHeight="1" spans="1:27">
      <c r="A47" s="21" t="s">
        <v>141</v>
      </c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69"/>
      <c r="AA47" s="70"/>
    </row>
    <row r="48" ht="15.75" customHeight="1" spans="1:27">
      <c r="A48" s="23" t="s">
        <v>142</v>
      </c>
      <c r="B48" s="23" t="s">
        <v>143</v>
      </c>
      <c r="C48" s="23" t="s">
        <v>144</v>
      </c>
      <c r="D48" s="24"/>
      <c r="E48" s="34"/>
      <c r="F48" s="40"/>
      <c r="G48" s="40"/>
      <c r="H48" s="24"/>
      <c r="I48" s="34"/>
      <c r="J48" s="40"/>
      <c r="K48" s="40"/>
      <c r="L48" s="24"/>
      <c r="M48" s="34"/>
      <c r="N48" s="40"/>
      <c r="O48" s="40"/>
      <c r="P48" s="24"/>
      <c r="Q48" s="34"/>
      <c r="R48" s="40"/>
      <c r="S48" s="40"/>
      <c r="T48" s="24"/>
      <c r="U48" s="23" t="s">
        <v>145</v>
      </c>
      <c r="V48" s="40"/>
      <c r="W48" s="61">
        <v>1800</v>
      </c>
      <c r="X48" s="40">
        <f>(65700/37800)*W48</f>
        <v>3128.57142857143</v>
      </c>
      <c r="Y48" s="23" t="s">
        <v>79</v>
      </c>
      <c r="Z48" s="23" t="s">
        <v>47</v>
      </c>
      <c r="AA48" s="23" t="s">
        <v>146</v>
      </c>
    </row>
    <row r="49" ht="15.75" customHeight="1" spans="1:27">
      <c r="A49" s="23" t="s">
        <v>147</v>
      </c>
      <c r="B49" s="23" t="s">
        <v>148</v>
      </c>
      <c r="C49" s="23" t="s">
        <v>144</v>
      </c>
      <c r="D49" s="24"/>
      <c r="E49" s="40"/>
      <c r="F49" s="40"/>
      <c r="G49" s="34"/>
      <c r="H49" s="24"/>
      <c r="I49" s="40"/>
      <c r="J49" s="40"/>
      <c r="K49" s="34"/>
      <c r="L49" s="24"/>
      <c r="M49" s="40"/>
      <c r="N49" s="40"/>
      <c r="O49" s="34"/>
      <c r="P49" s="24"/>
      <c r="Q49" s="40"/>
      <c r="R49" s="40"/>
      <c r="S49" s="34"/>
      <c r="T49" s="24"/>
      <c r="U49" s="23" t="s">
        <v>149</v>
      </c>
      <c r="V49" s="40"/>
      <c r="W49" s="61">
        <v>18000</v>
      </c>
      <c r="X49" s="40">
        <f>(65700/37800)*W49</f>
        <v>31285.7142857143</v>
      </c>
      <c r="Y49" s="23" t="s">
        <v>79</v>
      </c>
      <c r="Z49" s="23" t="s">
        <v>47</v>
      </c>
      <c r="AA49" s="23" t="s">
        <v>146</v>
      </c>
    </row>
    <row r="50" ht="15.75" customHeight="1" spans="1:27">
      <c r="A50" s="23" t="s">
        <v>150</v>
      </c>
      <c r="B50" s="23" t="s">
        <v>151</v>
      </c>
      <c r="C50" s="23" t="s">
        <v>144</v>
      </c>
      <c r="D50" s="24"/>
      <c r="E50" s="34"/>
      <c r="F50" s="34"/>
      <c r="G50" s="34"/>
      <c r="H50" s="24"/>
      <c r="I50" s="34"/>
      <c r="J50" s="34"/>
      <c r="K50" s="34"/>
      <c r="L50" s="24"/>
      <c r="M50" s="34"/>
      <c r="N50" s="34"/>
      <c r="O50" s="34"/>
      <c r="P50" s="24"/>
      <c r="Q50" s="34"/>
      <c r="R50" s="34"/>
      <c r="S50" s="34"/>
      <c r="T50" s="24"/>
      <c r="U50" s="23" t="s">
        <v>152</v>
      </c>
      <c r="V50" s="40"/>
      <c r="W50" s="61">
        <v>18000</v>
      </c>
      <c r="X50" s="40">
        <f>(65700/37800)*W50</f>
        <v>31285.7142857143</v>
      </c>
      <c r="Y50" s="23" t="s">
        <v>79</v>
      </c>
      <c r="Z50" s="23" t="s">
        <v>47</v>
      </c>
      <c r="AA50" s="23" t="s">
        <v>146</v>
      </c>
    </row>
    <row r="51" ht="15.75" customHeight="1" spans="1:27">
      <c r="A51" s="25" t="s">
        <v>153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71"/>
      <c r="AA51" s="72"/>
    </row>
    <row r="52" ht="15.75" customHeight="1" spans="1:27">
      <c r="A52" s="21" t="s">
        <v>154</v>
      </c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69"/>
      <c r="AA52" s="70"/>
    </row>
    <row r="53" ht="15.75" customHeight="1" spans="1:27">
      <c r="A53" s="23" t="s">
        <v>155</v>
      </c>
      <c r="B53" s="23" t="s">
        <v>156</v>
      </c>
      <c r="C53" s="23" t="s">
        <v>157</v>
      </c>
      <c r="D53" s="24"/>
      <c r="E53" s="40"/>
      <c r="F53" s="40"/>
      <c r="G53" s="40"/>
      <c r="H53" s="24"/>
      <c r="I53" s="40"/>
      <c r="J53" s="34"/>
      <c r="K53" s="34"/>
      <c r="L53" s="24"/>
      <c r="M53" s="34"/>
      <c r="N53" s="34"/>
      <c r="O53" s="34"/>
      <c r="P53" s="24"/>
      <c r="Q53" s="34"/>
      <c r="R53" s="34"/>
      <c r="S53" s="40"/>
      <c r="T53" s="24"/>
      <c r="U53" s="23" t="s">
        <v>158</v>
      </c>
      <c r="V53" s="40"/>
      <c r="W53" s="61">
        <v>100000</v>
      </c>
      <c r="X53" s="40">
        <v>100000</v>
      </c>
      <c r="Y53" s="23" t="s">
        <v>79</v>
      </c>
      <c r="Z53" s="23" t="s">
        <v>47</v>
      </c>
      <c r="AA53" s="23" t="s">
        <v>159</v>
      </c>
    </row>
    <row r="54" ht="15.75" customHeight="1" spans="1:27">
      <c r="A54" s="23" t="s">
        <v>160</v>
      </c>
      <c r="B54" s="23" t="s">
        <v>161</v>
      </c>
      <c r="C54" s="23" t="s">
        <v>157</v>
      </c>
      <c r="D54" s="24"/>
      <c r="E54" s="40"/>
      <c r="F54" s="40"/>
      <c r="G54" s="40"/>
      <c r="H54" s="24"/>
      <c r="I54" s="40"/>
      <c r="J54" s="34"/>
      <c r="K54" s="34"/>
      <c r="L54" s="24"/>
      <c r="M54" s="34"/>
      <c r="N54" s="34"/>
      <c r="O54" s="40"/>
      <c r="P54" s="24"/>
      <c r="Q54" s="40"/>
      <c r="R54" s="40"/>
      <c r="S54" s="40"/>
      <c r="T54" s="24"/>
      <c r="U54" s="23" t="s">
        <v>162</v>
      </c>
      <c r="V54" s="40"/>
      <c r="W54" s="61">
        <v>100000</v>
      </c>
      <c r="X54" s="40">
        <v>100000</v>
      </c>
      <c r="Y54" s="23" t="s">
        <v>79</v>
      </c>
      <c r="Z54" s="23" t="s">
        <v>47</v>
      </c>
      <c r="AA54" s="23" t="s">
        <v>159</v>
      </c>
    </row>
    <row r="55" ht="15.75" customHeight="1" spans="1:27">
      <c r="A55" s="23" t="s">
        <v>163</v>
      </c>
      <c r="B55" s="23" t="s">
        <v>164</v>
      </c>
      <c r="C55" s="23" t="s">
        <v>157</v>
      </c>
      <c r="D55" s="24"/>
      <c r="E55" s="40"/>
      <c r="F55" s="40"/>
      <c r="G55" s="40"/>
      <c r="H55" s="24"/>
      <c r="I55" s="40"/>
      <c r="J55" s="40"/>
      <c r="K55" s="40"/>
      <c r="L55" s="24"/>
      <c r="M55" s="40"/>
      <c r="N55" s="40"/>
      <c r="O55" s="34"/>
      <c r="P55" s="24"/>
      <c r="Q55" s="34"/>
      <c r="R55" s="34"/>
      <c r="S55" s="40"/>
      <c r="T55" s="24"/>
      <c r="U55" s="23" t="s">
        <v>165</v>
      </c>
      <c r="V55" s="40"/>
      <c r="W55" s="61">
        <v>300000</v>
      </c>
      <c r="X55" s="40">
        <v>300000</v>
      </c>
      <c r="Y55" s="23" t="s">
        <v>79</v>
      </c>
      <c r="Z55" s="23" t="s">
        <v>47</v>
      </c>
      <c r="AA55" s="23" t="s">
        <v>159</v>
      </c>
    </row>
    <row r="56" ht="15.75" customHeight="1" spans="1:27">
      <c r="A56" s="23" t="s">
        <v>166</v>
      </c>
      <c r="B56" s="23" t="s">
        <v>167</v>
      </c>
      <c r="C56" s="23" t="s">
        <v>157</v>
      </c>
      <c r="D56" s="24"/>
      <c r="E56" s="40"/>
      <c r="F56" s="40"/>
      <c r="G56" s="40"/>
      <c r="H56" s="24"/>
      <c r="I56" s="40"/>
      <c r="J56" s="40"/>
      <c r="K56" s="40"/>
      <c r="L56" s="24"/>
      <c r="M56" s="40"/>
      <c r="N56" s="40"/>
      <c r="O56" s="40"/>
      <c r="P56" s="24"/>
      <c r="Q56" s="34"/>
      <c r="R56" s="34"/>
      <c r="S56" s="34"/>
      <c r="T56" s="24"/>
      <c r="U56" s="23" t="s">
        <v>168</v>
      </c>
      <c r="V56" s="40"/>
      <c r="W56" s="61">
        <v>50000</v>
      </c>
      <c r="X56" s="40">
        <v>50000</v>
      </c>
      <c r="Y56" s="23" t="s">
        <v>79</v>
      </c>
      <c r="Z56" s="23" t="s">
        <v>47</v>
      </c>
      <c r="AA56" s="23" t="s">
        <v>159</v>
      </c>
    </row>
    <row r="57" ht="15.75" customHeight="1" spans="1:27">
      <c r="A57" s="21" t="s">
        <v>169</v>
      </c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69"/>
      <c r="AA57" s="70"/>
    </row>
    <row r="58" ht="15.75" customHeight="1" spans="1:27">
      <c r="A58" s="23" t="s">
        <v>170</v>
      </c>
      <c r="B58" s="23" t="s">
        <v>171</v>
      </c>
      <c r="C58" s="23" t="s">
        <v>172</v>
      </c>
      <c r="D58" s="24"/>
      <c r="E58" s="34"/>
      <c r="F58" s="34"/>
      <c r="G58" s="34"/>
      <c r="H58" s="24"/>
      <c r="I58" s="34"/>
      <c r="J58" s="34"/>
      <c r="K58" s="34"/>
      <c r="L58" s="24"/>
      <c r="M58" s="40"/>
      <c r="N58" s="40"/>
      <c r="O58" s="40"/>
      <c r="P58" s="24"/>
      <c r="Q58" s="40"/>
      <c r="R58" s="40"/>
      <c r="S58" s="40"/>
      <c r="T58" s="24"/>
      <c r="U58" s="23" t="s">
        <v>173</v>
      </c>
      <c r="V58" s="40"/>
      <c r="W58" s="61">
        <v>5000</v>
      </c>
      <c r="X58" s="40">
        <f t="shared" ref="X58:X63" si="2">(345000/495467)*W58</f>
        <v>3481.56385793605</v>
      </c>
      <c r="Y58" s="40">
        <f t="shared" ref="Y58:Y63" si="3">W58-X58</f>
        <v>1518.43614206395</v>
      </c>
      <c r="Z58" s="23" t="s">
        <v>47</v>
      </c>
      <c r="AA58" s="23" t="s">
        <v>174</v>
      </c>
    </row>
    <row r="59" ht="15.75" customHeight="1" spans="1:27">
      <c r="A59" s="23" t="s">
        <v>175</v>
      </c>
      <c r="B59" s="23" t="s">
        <v>176</v>
      </c>
      <c r="C59" s="23" t="s">
        <v>172</v>
      </c>
      <c r="D59" s="24"/>
      <c r="E59" s="40"/>
      <c r="F59" s="40"/>
      <c r="G59" s="40"/>
      <c r="H59" s="24"/>
      <c r="I59" s="34"/>
      <c r="J59" s="34"/>
      <c r="K59" s="34"/>
      <c r="L59" s="24"/>
      <c r="M59" s="34"/>
      <c r="N59" s="34"/>
      <c r="O59" s="34"/>
      <c r="P59" s="24"/>
      <c r="Q59" s="40"/>
      <c r="R59" s="40"/>
      <c r="S59" s="40"/>
      <c r="T59" s="24"/>
      <c r="U59" s="23" t="s">
        <v>177</v>
      </c>
      <c r="V59" s="40"/>
      <c r="W59" s="61">
        <v>90000</v>
      </c>
      <c r="X59" s="40">
        <f t="shared" si="2"/>
        <v>62668.1494428489</v>
      </c>
      <c r="Y59" s="40">
        <f t="shared" si="3"/>
        <v>27331.8505571511</v>
      </c>
      <c r="Z59" s="23" t="s">
        <v>47</v>
      </c>
      <c r="AA59" s="23" t="s">
        <v>174</v>
      </c>
    </row>
    <row r="60" ht="15.75" customHeight="1" spans="1:27">
      <c r="A60" s="23" t="s">
        <v>178</v>
      </c>
      <c r="B60" s="23" t="s">
        <v>179</v>
      </c>
      <c r="C60" s="23" t="s">
        <v>172</v>
      </c>
      <c r="D60" s="24"/>
      <c r="E60" s="40"/>
      <c r="F60" s="40"/>
      <c r="G60" s="34"/>
      <c r="H60" s="24"/>
      <c r="I60" s="40"/>
      <c r="J60" s="40"/>
      <c r="K60" s="40"/>
      <c r="L60" s="24"/>
      <c r="M60" s="40"/>
      <c r="N60" s="34"/>
      <c r="O60" s="40"/>
      <c r="P60" s="24"/>
      <c r="Q60" s="40"/>
      <c r="R60" s="34"/>
      <c r="S60" s="40"/>
      <c r="T60" s="24"/>
      <c r="U60" s="23" t="s">
        <v>180</v>
      </c>
      <c r="V60" s="40"/>
      <c r="W60" s="61">
        <v>50000</v>
      </c>
      <c r="X60" s="40">
        <f t="shared" si="2"/>
        <v>34815.6385793605</v>
      </c>
      <c r="Y60" s="40">
        <f t="shared" si="3"/>
        <v>15184.3614206395</v>
      </c>
      <c r="Z60" s="23" t="s">
        <v>52</v>
      </c>
      <c r="AA60" s="23" t="s">
        <v>174</v>
      </c>
    </row>
    <row r="61" ht="15.75" customHeight="1" spans="1:27">
      <c r="A61" s="23" t="s">
        <v>181</v>
      </c>
      <c r="B61" s="23" t="s">
        <v>182</v>
      </c>
      <c r="C61" s="23" t="s">
        <v>172</v>
      </c>
      <c r="D61" s="24"/>
      <c r="E61" s="40"/>
      <c r="F61" s="40"/>
      <c r="G61" s="40"/>
      <c r="H61" s="24"/>
      <c r="I61" s="40"/>
      <c r="J61" s="40"/>
      <c r="K61" s="40"/>
      <c r="L61" s="24"/>
      <c r="M61" s="34"/>
      <c r="N61" s="34"/>
      <c r="O61" s="34"/>
      <c r="P61" s="24"/>
      <c r="Q61" s="34"/>
      <c r="R61" s="34"/>
      <c r="S61" s="40"/>
      <c r="T61" s="24"/>
      <c r="U61" s="23" t="s">
        <v>183</v>
      </c>
      <c r="V61" s="40"/>
      <c r="W61" s="61">
        <v>170000</v>
      </c>
      <c r="X61" s="40">
        <f t="shared" si="2"/>
        <v>118373.171169826</v>
      </c>
      <c r="Y61" s="40">
        <f t="shared" si="3"/>
        <v>51626.8288301744</v>
      </c>
      <c r="Z61" s="23" t="s">
        <v>47</v>
      </c>
      <c r="AA61" s="23" t="s">
        <v>174</v>
      </c>
    </row>
    <row r="62" ht="15.75" customHeight="1" spans="1:27">
      <c r="A62" s="23" t="s">
        <v>184</v>
      </c>
      <c r="B62" s="23" t="s">
        <v>185</v>
      </c>
      <c r="C62" s="23" t="s">
        <v>172</v>
      </c>
      <c r="D62" s="24"/>
      <c r="E62" s="40"/>
      <c r="F62" s="40"/>
      <c r="G62" s="40"/>
      <c r="H62" s="24"/>
      <c r="I62" s="40"/>
      <c r="J62" s="40"/>
      <c r="K62" s="40"/>
      <c r="L62" s="24"/>
      <c r="M62" s="34"/>
      <c r="N62" s="34"/>
      <c r="O62" s="34"/>
      <c r="P62" s="24"/>
      <c r="Q62" s="34"/>
      <c r="R62" s="34"/>
      <c r="S62" s="40"/>
      <c r="T62" s="24"/>
      <c r="U62" s="23" t="s">
        <v>186</v>
      </c>
      <c r="V62" s="40"/>
      <c r="W62" s="61">
        <v>37467</v>
      </c>
      <c r="X62" s="40">
        <f t="shared" si="2"/>
        <v>26088.750613058</v>
      </c>
      <c r="Y62" s="40">
        <f t="shared" si="3"/>
        <v>11378.249386942</v>
      </c>
      <c r="Z62" s="23" t="s">
        <v>47</v>
      </c>
      <c r="AA62" s="23" t="s">
        <v>174</v>
      </c>
    </row>
    <row r="63" ht="15.75" customHeight="1" spans="1:27">
      <c r="A63" s="23" t="s">
        <v>187</v>
      </c>
      <c r="B63" s="23" t="s">
        <v>188</v>
      </c>
      <c r="C63" s="23" t="s">
        <v>172</v>
      </c>
      <c r="D63" s="24"/>
      <c r="E63" s="40"/>
      <c r="F63" s="40"/>
      <c r="G63" s="40"/>
      <c r="H63" s="24"/>
      <c r="I63" s="40"/>
      <c r="J63" s="34"/>
      <c r="K63" s="34"/>
      <c r="L63" s="24"/>
      <c r="M63" s="40"/>
      <c r="N63" s="40"/>
      <c r="O63" s="40"/>
      <c r="P63" s="24"/>
      <c r="Q63" s="34"/>
      <c r="R63" s="34"/>
      <c r="S63" s="40"/>
      <c r="T63" s="24"/>
      <c r="U63" s="23" t="s">
        <v>189</v>
      </c>
      <c r="V63" s="40"/>
      <c r="W63" s="61">
        <v>143000</v>
      </c>
      <c r="X63" s="40">
        <f t="shared" si="2"/>
        <v>99572.726336971</v>
      </c>
      <c r="Y63" s="40">
        <f t="shared" si="3"/>
        <v>43427.273663029</v>
      </c>
      <c r="Z63" s="23" t="s">
        <v>47</v>
      </c>
      <c r="AA63" s="23" t="s">
        <v>174</v>
      </c>
    </row>
    <row r="64" ht="15.75" customHeight="1" spans="1:27">
      <c r="A64" s="21" t="s">
        <v>190</v>
      </c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69"/>
      <c r="AA64" s="70"/>
    </row>
    <row r="65" ht="15.75" customHeight="1" spans="1:27">
      <c r="A65" s="23" t="s">
        <v>191</v>
      </c>
      <c r="B65" s="23" t="s">
        <v>192</v>
      </c>
      <c r="C65" s="23" t="s">
        <v>193</v>
      </c>
      <c r="D65" s="24"/>
      <c r="E65" s="34"/>
      <c r="F65" s="34"/>
      <c r="G65" s="34"/>
      <c r="H65" s="24"/>
      <c r="I65" s="40"/>
      <c r="J65" s="40"/>
      <c r="K65" s="40"/>
      <c r="L65" s="24"/>
      <c r="M65" s="40"/>
      <c r="N65" s="40"/>
      <c r="O65" s="40"/>
      <c r="P65" s="24"/>
      <c r="Q65" s="40"/>
      <c r="R65" s="40"/>
      <c r="S65" s="40"/>
      <c r="T65" s="24"/>
      <c r="U65" s="23" t="s">
        <v>194</v>
      </c>
      <c r="V65" s="40"/>
      <c r="W65" s="61">
        <v>20000</v>
      </c>
      <c r="X65" s="40">
        <f>(300000/220000)*W65</f>
        <v>27272.7272727273</v>
      </c>
      <c r="Y65" s="23" t="s">
        <v>79</v>
      </c>
      <c r="Z65" s="23" t="s">
        <v>52</v>
      </c>
      <c r="AA65" s="23" t="s">
        <v>195</v>
      </c>
    </row>
    <row r="66" ht="15.75" customHeight="1" spans="1:27">
      <c r="A66" s="23" t="s">
        <v>196</v>
      </c>
      <c r="B66" s="23" t="s">
        <v>197</v>
      </c>
      <c r="C66" s="23" t="s">
        <v>193</v>
      </c>
      <c r="D66" s="24"/>
      <c r="E66" s="40"/>
      <c r="F66" s="40"/>
      <c r="G66" s="40"/>
      <c r="H66" s="24"/>
      <c r="I66" s="34"/>
      <c r="J66" s="34"/>
      <c r="K66" s="34"/>
      <c r="L66" s="24"/>
      <c r="M66" s="34"/>
      <c r="N66" s="40"/>
      <c r="O66" s="40"/>
      <c r="P66" s="24"/>
      <c r="Q66" s="40"/>
      <c r="R66" s="40"/>
      <c r="S66" s="40"/>
      <c r="T66" s="24"/>
      <c r="U66" s="23" t="s">
        <v>198</v>
      </c>
      <c r="V66" s="23" t="s">
        <v>199</v>
      </c>
      <c r="W66" s="61">
        <v>100000</v>
      </c>
      <c r="X66" s="40">
        <f>(300000/220000)*W66</f>
        <v>136363.636363636</v>
      </c>
      <c r="Y66" s="23" t="s">
        <v>79</v>
      </c>
      <c r="Z66" s="23" t="s">
        <v>52</v>
      </c>
      <c r="AA66" s="23" t="s">
        <v>195</v>
      </c>
    </row>
    <row r="67" ht="15.75" customHeight="1" spans="1:27">
      <c r="A67" s="23" t="s">
        <v>200</v>
      </c>
      <c r="B67" s="23" t="s">
        <v>201</v>
      </c>
      <c r="C67" s="23" t="s">
        <v>193</v>
      </c>
      <c r="D67" s="24"/>
      <c r="E67" s="40"/>
      <c r="F67" s="40"/>
      <c r="G67" s="40"/>
      <c r="H67" s="24"/>
      <c r="I67" s="40"/>
      <c r="J67" s="40"/>
      <c r="K67" s="40"/>
      <c r="L67" s="24"/>
      <c r="M67" s="40"/>
      <c r="N67" s="34"/>
      <c r="O67" s="34"/>
      <c r="P67" s="24"/>
      <c r="Q67" s="34"/>
      <c r="R67" s="34"/>
      <c r="S67" s="40"/>
      <c r="T67" s="24"/>
      <c r="U67" s="23" t="s">
        <v>202</v>
      </c>
      <c r="V67" s="23" t="s">
        <v>203</v>
      </c>
      <c r="W67" s="61">
        <v>100000</v>
      </c>
      <c r="X67" s="40">
        <f>(300000/220000)*W67</f>
        <v>136363.636363636</v>
      </c>
      <c r="Y67" s="23" t="s">
        <v>79</v>
      </c>
      <c r="Z67" s="23" t="s">
        <v>52</v>
      </c>
      <c r="AA67" s="23" t="s">
        <v>195</v>
      </c>
    </row>
    <row r="68" ht="15.75" customHeight="1" spans="1:27">
      <c r="A68" s="25" t="s">
        <v>204</v>
      </c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71"/>
      <c r="AA68" s="72"/>
    </row>
    <row r="69" ht="15.75" customHeight="1" spans="1:27">
      <c r="A69" s="21" t="s">
        <v>205</v>
      </c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69"/>
      <c r="AA69" s="70"/>
    </row>
    <row r="70" ht="15.75" customHeight="1" spans="1:27">
      <c r="A70" s="23" t="s">
        <v>206</v>
      </c>
      <c r="B70" s="23" t="s">
        <v>207</v>
      </c>
      <c r="C70" s="23" t="s">
        <v>208</v>
      </c>
      <c r="D70" s="24"/>
      <c r="E70" s="40"/>
      <c r="F70" s="40"/>
      <c r="G70" s="40"/>
      <c r="H70" s="24"/>
      <c r="I70" s="34"/>
      <c r="J70" s="34"/>
      <c r="K70" s="34"/>
      <c r="L70" s="24"/>
      <c r="M70" s="34"/>
      <c r="N70" s="34"/>
      <c r="O70" s="34"/>
      <c r="P70" s="24"/>
      <c r="Q70" s="40"/>
      <c r="R70" s="40"/>
      <c r="S70" s="40"/>
      <c r="T70" s="24"/>
      <c r="U70" s="23" t="s">
        <v>209</v>
      </c>
      <c r="V70" s="40"/>
      <c r="W70" s="61">
        <v>74600</v>
      </c>
      <c r="X70" s="40">
        <v>419600</v>
      </c>
      <c r="Y70" s="40">
        <v>331520</v>
      </c>
      <c r="Z70" s="23" t="s">
        <v>47</v>
      </c>
      <c r="AA70" s="23" t="s">
        <v>210</v>
      </c>
    </row>
    <row r="71" ht="15.75" customHeight="1" spans="1:27">
      <c r="A71" s="23" t="s">
        <v>211</v>
      </c>
      <c r="B71" s="23" t="s">
        <v>212</v>
      </c>
      <c r="C71" s="23" t="s">
        <v>213</v>
      </c>
      <c r="D71" s="24"/>
      <c r="E71" s="40"/>
      <c r="F71" s="40"/>
      <c r="G71" s="40"/>
      <c r="H71" s="24"/>
      <c r="I71" s="34"/>
      <c r="J71" s="34"/>
      <c r="K71" s="34"/>
      <c r="L71" s="24"/>
      <c r="M71" s="34"/>
      <c r="N71" s="34"/>
      <c r="O71" s="34"/>
      <c r="P71" s="24"/>
      <c r="Q71" s="34"/>
      <c r="R71" s="34"/>
      <c r="S71" s="34"/>
      <c r="T71" s="24"/>
      <c r="U71" s="23" t="s">
        <v>214</v>
      </c>
      <c r="V71" s="23" t="s">
        <v>215</v>
      </c>
      <c r="W71" s="61">
        <v>25400</v>
      </c>
      <c r="X71" s="40">
        <v>280400</v>
      </c>
      <c r="Y71" s="40">
        <v>377781</v>
      </c>
      <c r="Z71" s="23" t="s">
        <v>47</v>
      </c>
      <c r="AA71" s="23" t="s">
        <v>210</v>
      </c>
    </row>
    <row r="72" ht="15.75" customHeight="1" spans="1:27">
      <c r="A72" s="21" t="s">
        <v>216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69"/>
      <c r="AA72" s="70"/>
    </row>
    <row r="73" ht="15.75" customHeight="1" spans="1:27">
      <c r="A73" s="23" t="s">
        <v>217</v>
      </c>
      <c r="B73" s="23" t="s">
        <v>218</v>
      </c>
      <c r="C73" s="23" t="s">
        <v>219</v>
      </c>
      <c r="D73" s="24"/>
      <c r="E73" s="40"/>
      <c r="F73" s="40"/>
      <c r="G73" s="40"/>
      <c r="H73" s="24"/>
      <c r="I73" s="40"/>
      <c r="J73" s="40"/>
      <c r="K73" s="40"/>
      <c r="L73" s="24"/>
      <c r="M73" s="40"/>
      <c r="N73" s="40"/>
      <c r="O73" s="40"/>
      <c r="P73" s="24"/>
      <c r="Q73" s="40"/>
      <c r="R73" s="34"/>
      <c r="S73" s="40"/>
      <c r="T73" s="24"/>
      <c r="U73" s="23" t="s">
        <v>220</v>
      </c>
      <c r="V73" s="40"/>
      <c r="W73" s="61">
        <v>5000</v>
      </c>
      <c r="X73" s="40">
        <f>(80000/52685)*W73</f>
        <v>7592.2938217709</v>
      </c>
      <c r="Y73" s="23" t="s">
        <v>79</v>
      </c>
      <c r="Z73" s="23" t="s">
        <v>47</v>
      </c>
      <c r="AA73" s="23" t="s">
        <v>221</v>
      </c>
    </row>
    <row r="74" ht="15.75" customHeight="1" spans="1:27">
      <c r="A74" s="23" t="s">
        <v>222</v>
      </c>
      <c r="B74" s="23" t="s">
        <v>223</v>
      </c>
      <c r="C74" s="23" t="s">
        <v>219</v>
      </c>
      <c r="D74" s="24"/>
      <c r="E74" s="40"/>
      <c r="F74" s="40"/>
      <c r="G74" s="40"/>
      <c r="H74" s="24"/>
      <c r="I74" s="40"/>
      <c r="J74" s="40"/>
      <c r="K74" s="40"/>
      <c r="L74" s="24"/>
      <c r="M74" s="40"/>
      <c r="N74" s="40"/>
      <c r="O74" s="40"/>
      <c r="P74" s="24"/>
      <c r="Q74" s="40"/>
      <c r="R74" s="34"/>
      <c r="S74" s="40"/>
      <c r="T74" s="24"/>
      <c r="U74" s="23" t="s">
        <v>224</v>
      </c>
      <c r="V74" s="40"/>
      <c r="W74" s="61">
        <v>8500</v>
      </c>
      <c r="X74" s="40">
        <f>(80000/52685)*W74</f>
        <v>12906.8994970105</v>
      </c>
      <c r="Y74" s="23" t="s">
        <v>79</v>
      </c>
      <c r="Z74" s="23" t="s">
        <v>47</v>
      </c>
      <c r="AA74" s="23" t="s">
        <v>221</v>
      </c>
    </row>
    <row r="75" ht="15.75" customHeight="1" spans="1:27">
      <c r="A75" s="23" t="s">
        <v>225</v>
      </c>
      <c r="B75" s="23" t="s">
        <v>226</v>
      </c>
      <c r="C75" s="23" t="s">
        <v>227</v>
      </c>
      <c r="D75" s="24"/>
      <c r="E75" s="40"/>
      <c r="F75" s="34"/>
      <c r="G75" s="34"/>
      <c r="H75" s="24"/>
      <c r="I75" s="34"/>
      <c r="J75" s="34"/>
      <c r="K75" s="34"/>
      <c r="L75" s="24"/>
      <c r="M75" s="34"/>
      <c r="N75" s="34"/>
      <c r="O75" s="34"/>
      <c r="P75" s="24"/>
      <c r="Q75" s="34"/>
      <c r="R75" s="34"/>
      <c r="S75" s="40"/>
      <c r="T75" s="24"/>
      <c r="U75" s="23" t="s">
        <v>228</v>
      </c>
      <c r="V75" s="40"/>
      <c r="W75" s="61">
        <v>39185</v>
      </c>
      <c r="X75" s="40">
        <f>(80000/52685)*W75</f>
        <v>59500.8066812186</v>
      </c>
      <c r="Y75" s="23" t="s">
        <v>79</v>
      </c>
      <c r="Z75" s="23" t="s">
        <v>229</v>
      </c>
      <c r="AA75" s="23" t="s">
        <v>221</v>
      </c>
    </row>
    <row r="76" ht="15.75" customHeight="1" spans="1:27">
      <c r="A76" s="21" t="s">
        <v>230</v>
      </c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69"/>
      <c r="AA76" s="70"/>
    </row>
    <row r="77" ht="15.75" customHeight="1" spans="1:27">
      <c r="A77" s="23" t="s">
        <v>231</v>
      </c>
      <c r="B77" s="23" t="s">
        <v>232</v>
      </c>
      <c r="C77" s="23" t="s">
        <v>233</v>
      </c>
      <c r="D77" s="24"/>
      <c r="E77" s="40"/>
      <c r="F77" s="40"/>
      <c r="G77" s="40"/>
      <c r="H77" s="24"/>
      <c r="I77" s="40"/>
      <c r="J77" s="40"/>
      <c r="K77" s="40"/>
      <c r="L77" s="24"/>
      <c r="M77" s="34"/>
      <c r="N77" s="34"/>
      <c r="O77" s="34"/>
      <c r="P77" s="24"/>
      <c r="Q77" s="40"/>
      <c r="R77" s="40"/>
      <c r="S77" s="40"/>
      <c r="T77" s="24"/>
      <c r="U77" s="23" t="s">
        <v>234</v>
      </c>
      <c r="V77" s="23" t="s">
        <v>235</v>
      </c>
      <c r="W77" s="61">
        <v>220000</v>
      </c>
      <c r="X77" s="40">
        <v>220000</v>
      </c>
      <c r="Y77" s="23" t="s">
        <v>79</v>
      </c>
      <c r="Z77" s="23" t="s">
        <v>47</v>
      </c>
      <c r="AA77" s="23" t="s">
        <v>236</v>
      </c>
    </row>
    <row r="78" ht="15.75" customHeight="1" spans="1:27">
      <c r="A78" s="23" t="s">
        <v>237</v>
      </c>
      <c r="B78" s="23" t="s">
        <v>238</v>
      </c>
      <c r="C78" s="23" t="s">
        <v>233</v>
      </c>
      <c r="D78" s="24"/>
      <c r="E78" s="40"/>
      <c r="F78" s="40"/>
      <c r="G78" s="40"/>
      <c r="H78" s="24"/>
      <c r="I78" s="40"/>
      <c r="J78" s="40"/>
      <c r="K78" s="40"/>
      <c r="L78" s="24"/>
      <c r="M78" s="40"/>
      <c r="N78" s="40"/>
      <c r="O78" s="40"/>
      <c r="P78" s="24"/>
      <c r="Q78" s="34"/>
      <c r="R78" s="34"/>
      <c r="S78" s="34"/>
      <c r="T78" s="24"/>
      <c r="U78" s="23" t="s">
        <v>239</v>
      </c>
      <c r="V78" s="23" t="s">
        <v>240</v>
      </c>
      <c r="W78" s="61">
        <v>660000</v>
      </c>
      <c r="X78" s="40">
        <v>660000</v>
      </c>
      <c r="Y78" s="23" t="s">
        <v>79</v>
      </c>
      <c r="Z78" s="23" t="s">
        <v>47</v>
      </c>
      <c r="AA78" s="23" t="s">
        <v>236</v>
      </c>
    </row>
    <row r="79" ht="15.75" customHeight="1" spans="1:27">
      <c r="A79" s="2" t="s">
        <v>0</v>
      </c>
      <c r="B79" s="3" t="s">
        <v>1</v>
      </c>
      <c r="C79" s="27"/>
      <c r="D79" s="75"/>
      <c r="E79" s="76"/>
      <c r="F79" s="77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62"/>
      <c r="W79" s="43"/>
      <c r="X79" s="43"/>
      <c r="Y79" s="43"/>
      <c r="Z79" s="73"/>
      <c r="AA79" s="84"/>
    </row>
    <row r="80" ht="15.75" customHeight="1" spans="1:27">
      <c r="A80" s="6" t="s">
        <v>2</v>
      </c>
      <c r="B80" s="7" t="s">
        <v>3</v>
      </c>
      <c r="C80" s="4"/>
      <c r="D80" s="5"/>
      <c r="E80" s="78"/>
      <c r="F80" s="79" t="s">
        <v>4</v>
      </c>
      <c r="G80" s="30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52"/>
      <c r="V80" s="53" t="s">
        <v>5</v>
      </c>
      <c r="W80" s="82"/>
      <c r="X80" s="83"/>
      <c r="Y80" s="9"/>
      <c r="Z80" s="9"/>
      <c r="AA80" s="9"/>
    </row>
    <row r="81" ht="15.75" customHeight="1" spans="1:27">
      <c r="A81" s="6" t="s">
        <v>6</v>
      </c>
      <c r="B81" s="7" t="s">
        <v>7</v>
      </c>
      <c r="C81" s="4"/>
      <c r="D81" s="9"/>
      <c r="E81" s="46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55"/>
      <c r="W81" s="30"/>
      <c r="X81" s="30"/>
      <c r="Y81" s="30"/>
      <c r="Z81" s="30"/>
      <c r="AA81" s="9"/>
    </row>
    <row r="82" ht="15.75" customHeight="1" spans="1:27">
      <c r="A82" s="6" t="s">
        <v>8</v>
      </c>
      <c r="B82" s="7" t="s">
        <v>9</v>
      </c>
      <c r="C82" s="4"/>
      <c r="D82" s="5"/>
      <c r="E82" s="80"/>
      <c r="F82" s="79" t="s">
        <v>10</v>
      </c>
      <c r="G82" s="30"/>
      <c r="H82" s="9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9"/>
    </row>
    <row r="83" ht="15.75" customHeight="1" spans="1:27">
      <c r="A83" s="10" t="s">
        <v>11</v>
      </c>
      <c r="B83" s="11" t="s">
        <v>12</v>
      </c>
      <c r="C83" s="12"/>
      <c r="D83" s="13"/>
      <c r="E83" s="48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13"/>
    </row>
    <row r="84" ht="15.75" customHeight="1" spans="1:27">
      <c r="A84" s="14" t="s">
        <v>13</v>
      </c>
      <c r="B84" s="15" t="s">
        <v>14</v>
      </c>
      <c r="C84" s="15" t="s">
        <v>15</v>
      </c>
      <c r="D84" s="16"/>
      <c r="E84" s="38" t="s">
        <v>16</v>
      </c>
      <c r="F84" s="24"/>
      <c r="G84" s="24"/>
      <c r="H84" s="16"/>
      <c r="I84" s="49" t="s">
        <v>17</v>
      </c>
      <c r="J84" s="50"/>
      <c r="K84" s="50"/>
      <c r="L84" s="16"/>
      <c r="M84" s="38" t="s">
        <v>18</v>
      </c>
      <c r="N84" s="24"/>
      <c r="O84" s="24"/>
      <c r="P84" s="16"/>
      <c r="Q84" s="49" t="s">
        <v>19</v>
      </c>
      <c r="R84" s="50"/>
      <c r="S84" s="50"/>
      <c r="T84" s="16"/>
      <c r="U84" s="56" t="s">
        <v>20</v>
      </c>
      <c r="V84" s="15" t="s">
        <v>21</v>
      </c>
      <c r="W84" s="57" t="s">
        <v>22</v>
      </c>
      <c r="X84" s="58" t="s">
        <v>23</v>
      </c>
      <c r="Y84" s="58" t="s">
        <v>24</v>
      </c>
      <c r="Z84" s="56" t="s">
        <v>25</v>
      </c>
      <c r="AA84" s="56"/>
    </row>
    <row r="85" ht="15.75" customHeight="1" spans="1:27">
      <c r="A85" s="17"/>
      <c r="B85" s="18"/>
      <c r="C85" s="18"/>
      <c r="D85" s="16"/>
      <c r="E85" s="39" t="s">
        <v>27</v>
      </c>
      <c r="F85" s="39" t="s">
        <v>28</v>
      </c>
      <c r="G85" s="39" t="s">
        <v>29</v>
      </c>
      <c r="H85" s="16"/>
      <c r="I85" s="39" t="s">
        <v>30</v>
      </c>
      <c r="J85" s="39" t="s">
        <v>31</v>
      </c>
      <c r="K85" s="39" t="s">
        <v>32</v>
      </c>
      <c r="L85" s="16"/>
      <c r="M85" s="39" t="s">
        <v>33</v>
      </c>
      <c r="N85" s="39" t="s">
        <v>34</v>
      </c>
      <c r="O85" s="39" t="s">
        <v>35</v>
      </c>
      <c r="P85" s="16"/>
      <c r="Q85" s="39" t="s">
        <v>36</v>
      </c>
      <c r="R85" s="39" t="s">
        <v>37</v>
      </c>
      <c r="S85" s="39" t="s">
        <v>38</v>
      </c>
      <c r="T85" s="16"/>
      <c r="U85" s="16"/>
      <c r="V85" s="18"/>
      <c r="W85" s="59"/>
      <c r="X85" s="60"/>
      <c r="Y85" s="60"/>
      <c r="Z85" s="16"/>
      <c r="AA85" s="68"/>
    </row>
    <row r="86" ht="15.75" customHeight="1" spans="1:27">
      <c r="A86" s="25" t="s">
        <v>241</v>
      </c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71"/>
      <c r="AA86" s="72"/>
    </row>
    <row r="87" ht="15.75" customHeight="1" spans="1:27">
      <c r="A87" s="23" t="s">
        <v>242</v>
      </c>
      <c r="B87" s="23" t="s">
        <v>243</v>
      </c>
      <c r="C87" s="23" t="s">
        <v>244</v>
      </c>
      <c r="D87" s="24"/>
      <c r="E87" s="40"/>
      <c r="F87" s="40"/>
      <c r="G87" s="40"/>
      <c r="H87" s="24"/>
      <c r="I87" s="40"/>
      <c r="J87" s="40"/>
      <c r="K87" s="40"/>
      <c r="L87" s="24"/>
      <c r="M87" s="40"/>
      <c r="N87" s="40"/>
      <c r="O87" s="40"/>
      <c r="P87" s="24"/>
      <c r="Q87" s="40"/>
      <c r="R87" s="40"/>
      <c r="S87" s="34"/>
      <c r="T87" s="24"/>
      <c r="U87" s="23" t="s">
        <v>245</v>
      </c>
      <c r="V87" s="40"/>
      <c r="W87" s="61">
        <v>15000</v>
      </c>
      <c r="X87" s="40">
        <v>45000</v>
      </c>
      <c r="Y87" s="23" t="s">
        <v>46</v>
      </c>
      <c r="Z87" s="23" t="s">
        <v>56</v>
      </c>
      <c r="AA87" s="23" t="s">
        <v>246</v>
      </c>
    </row>
    <row r="88" ht="15.75" customHeight="1" spans="1:27">
      <c r="A88" s="23" t="s">
        <v>247</v>
      </c>
      <c r="B88" s="23" t="s">
        <v>248</v>
      </c>
      <c r="C88" s="23" t="s">
        <v>244</v>
      </c>
      <c r="D88" s="24"/>
      <c r="E88" s="40"/>
      <c r="F88" s="40"/>
      <c r="G88" s="40"/>
      <c r="H88" s="24"/>
      <c r="I88" s="40"/>
      <c r="J88" s="40"/>
      <c r="K88" s="40"/>
      <c r="L88" s="24"/>
      <c r="M88" s="40"/>
      <c r="N88" s="40"/>
      <c r="O88" s="40"/>
      <c r="P88" s="24"/>
      <c r="Q88" s="40"/>
      <c r="R88" s="40"/>
      <c r="S88" s="34"/>
      <c r="T88" s="24"/>
      <c r="U88" s="23" t="s">
        <v>249</v>
      </c>
      <c r="V88" s="40"/>
      <c r="W88" s="61">
        <v>15000</v>
      </c>
      <c r="X88" s="40">
        <v>30000</v>
      </c>
      <c r="Y88" s="23" t="s">
        <v>46</v>
      </c>
      <c r="Z88" s="23" t="s">
        <v>250</v>
      </c>
      <c r="AA88" s="23" t="s">
        <v>251</v>
      </c>
    </row>
    <row r="89" ht="15.75" customHeight="1" spans="1:27">
      <c r="A89" s="23" t="s">
        <v>252</v>
      </c>
      <c r="B89" s="23" t="s">
        <v>253</v>
      </c>
      <c r="C89" s="23" t="s">
        <v>244</v>
      </c>
      <c r="D89" s="24"/>
      <c r="E89" s="40"/>
      <c r="F89" s="40"/>
      <c r="G89" s="40"/>
      <c r="H89" s="24"/>
      <c r="I89" s="40"/>
      <c r="J89" s="40"/>
      <c r="K89" s="40"/>
      <c r="L89" s="24"/>
      <c r="M89" s="40"/>
      <c r="N89" s="40"/>
      <c r="O89" s="40"/>
      <c r="P89" s="24"/>
      <c r="Q89" s="40"/>
      <c r="R89" s="40"/>
      <c r="S89" s="34"/>
      <c r="T89" s="24"/>
      <c r="U89" s="23" t="s">
        <v>254</v>
      </c>
      <c r="V89" s="40"/>
      <c r="W89" s="61">
        <v>15000</v>
      </c>
      <c r="X89" s="40">
        <v>45000</v>
      </c>
      <c r="Y89" s="23" t="s">
        <v>46</v>
      </c>
      <c r="Z89" s="23" t="s">
        <v>84</v>
      </c>
      <c r="AA89" s="23" t="s">
        <v>255</v>
      </c>
    </row>
    <row r="90" ht="15.75" customHeight="1" spans="1:27">
      <c r="A90" s="23" t="s">
        <v>256</v>
      </c>
      <c r="B90" s="23" t="s">
        <v>257</v>
      </c>
      <c r="C90" s="23" t="s">
        <v>244</v>
      </c>
      <c r="D90" s="24"/>
      <c r="E90" s="40"/>
      <c r="F90" s="40"/>
      <c r="G90" s="40"/>
      <c r="H90" s="24"/>
      <c r="I90" s="40"/>
      <c r="J90" s="40"/>
      <c r="K90" s="40"/>
      <c r="L90" s="24"/>
      <c r="M90" s="40"/>
      <c r="N90" s="40"/>
      <c r="O90" s="40"/>
      <c r="P90" s="24"/>
      <c r="Q90" s="40"/>
      <c r="R90" s="34"/>
      <c r="S90" s="34"/>
      <c r="T90" s="24"/>
      <c r="U90" s="23" t="s">
        <v>258</v>
      </c>
      <c r="V90" s="40"/>
      <c r="W90" s="61">
        <v>15000</v>
      </c>
      <c r="X90" s="40">
        <v>30000</v>
      </c>
      <c r="Y90" s="23" t="s">
        <v>46</v>
      </c>
      <c r="Z90" s="23" t="s">
        <v>52</v>
      </c>
      <c r="AA90" s="23" t="s">
        <v>259</v>
      </c>
    </row>
    <row r="91" ht="15.75" customHeight="1" spans="1:27">
      <c r="A91" s="25" t="s">
        <v>260</v>
      </c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71"/>
      <c r="AA91" s="72"/>
    </row>
    <row r="92" ht="15.75" customHeight="1" spans="1:27">
      <c r="A92" s="21" t="s">
        <v>261</v>
      </c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69"/>
      <c r="AA92" s="70"/>
    </row>
    <row r="93" ht="15.75" customHeight="1" spans="1:27">
      <c r="A93" s="23" t="s">
        <v>262</v>
      </c>
      <c r="B93" s="23" t="s">
        <v>263</v>
      </c>
      <c r="C93" s="23" t="s">
        <v>264</v>
      </c>
      <c r="D93" s="24"/>
      <c r="E93" s="40"/>
      <c r="F93" s="40"/>
      <c r="G93" s="40"/>
      <c r="H93" s="24"/>
      <c r="I93" s="34"/>
      <c r="J93" s="34"/>
      <c r="K93" s="34"/>
      <c r="L93" s="24"/>
      <c r="M93" s="34"/>
      <c r="N93" s="34"/>
      <c r="O93" s="34"/>
      <c r="P93" s="24"/>
      <c r="Q93" s="34"/>
      <c r="R93" s="34"/>
      <c r="S93" s="34"/>
      <c r="T93" s="24"/>
      <c r="U93" s="23" t="s">
        <v>265</v>
      </c>
      <c r="V93" s="40"/>
      <c r="W93" s="61">
        <v>6250</v>
      </c>
      <c r="X93" s="23" t="s">
        <v>79</v>
      </c>
      <c r="Y93" s="23" t="s">
        <v>46</v>
      </c>
      <c r="Z93" s="23" t="s">
        <v>47</v>
      </c>
      <c r="AA93" s="23" t="s">
        <v>266</v>
      </c>
    </row>
    <row r="94" ht="15.75" customHeight="1" spans="1:27">
      <c r="A94" s="23" t="s">
        <v>267</v>
      </c>
      <c r="B94" s="23" t="s">
        <v>268</v>
      </c>
      <c r="C94" s="23" t="s">
        <v>264</v>
      </c>
      <c r="D94" s="24"/>
      <c r="E94" s="81"/>
      <c r="F94" s="81"/>
      <c r="G94" s="81"/>
      <c r="H94" s="24"/>
      <c r="I94" s="81"/>
      <c r="J94" s="81"/>
      <c r="K94" s="81"/>
      <c r="L94" s="24"/>
      <c r="M94" s="34"/>
      <c r="N94" s="34"/>
      <c r="O94" s="34"/>
      <c r="P94" s="24"/>
      <c r="Q94" s="81"/>
      <c r="R94" s="81"/>
      <c r="S94" s="81"/>
      <c r="T94" s="24"/>
      <c r="U94" s="23" t="s">
        <v>269</v>
      </c>
      <c r="V94" s="23" t="s">
        <v>270</v>
      </c>
      <c r="W94" s="61">
        <v>10000</v>
      </c>
      <c r="X94" s="23" t="s">
        <v>79</v>
      </c>
      <c r="Y94" s="23" t="s">
        <v>46</v>
      </c>
      <c r="Z94" s="23" t="s">
        <v>47</v>
      </c>
      <c r="AA94" s="23" t="s">
        <v>266</v>
      </c>
    </row>
    <row r="95" ht="15.75" customHeight="1" spans="1:27">
      <c r="A95" s="21" t="s">
        <v>271</v>
      </c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69"/>
      <c r="AA95" s="70"/>
    </row>
    <row r="96" ht="15.75" customHeight="1" spans="1:27">
      <c r="A96" s="23" t="s">
        <v>272</v>
      </c>
      <c r="B96" s="23" t="s">
        <v>273</v>
      </c>
      <c r="C96" s="23" t="s">
        <v>274</v>
      </c>
      <c r="D96" s="24"/>
      <c r="E96" s="40"/>
      <c r="F96" s="34"/>
      <c r="G96" s="34"/>
      <c r="H96" s="24"/>
      <c r="I96" s="34"/>
      <c r="J96" s="34"/>
      <c r="K96" s="34"/>
      <c r="L96" s="24"/>
      <c r="M96" s="34"/>
      <c r="N96" s="34"/>
      <c r="O96" s="34"/>
      <c r="P96" s="24"/>
      <c r="Q96" s="34"/>
      <c r="R96" s="34"/>
      <c r="S96" s="34"/>
      <c r="T96" s="24"/>
      <c r="U96" s="23" t="s">
        <v>275</v>
      </c>
      <c r="V96" s="40"/>
      <c r="W96" s="61">
        <v>10000</v>
      </c>
      <c r="X96" s="40">
        <v>10000</v>
      </c>
      <c r="Y96" s="23" t="s">
        <v>46</v>
      </c>
      <c r="Z96" s="23" t="s">
        <v>84</v>
      </c>
      <c r="AA96" s="23" t="s">
        <v>276</v>
      </c>
    </row>
    <row r="97" ht="15.75" customHeight="1" spans="1:27">
      <c r="A97" s="23" t="s">
        <v>277</v>
      </c>
      <c r="B97" s="23" t="s">
        <v>278</v>
      </c>
      <c r="C97" s="23" t="s">
        <v>274</v>
      </c>
      <c r="D97" s="24"/>
      <c r="E97" s="40"/>
      <c r="F97" s="34"/>
      <c r="G97" s="34"/>
      <c r="H97" s="24"/>
      <c r="I97" s="34"/>
      <c r="J97" s="34"/>
      <c r="K97" s="34"/>
      <c r="L97" s="24"/>
      <c r="M97" s="34"/>
      <c r="N97" s="34"/>
      <c r="O97" s="34"/>
      <c r="P97" s="24"/>
      <c r="Q97" s="34"/>
      <c r="R97" s="34"/>
      <c r="S97" s="34"/>
      <c r="T97" s="24"/>
      <c r="U97" s="23" t="s">
        <v>279</v>
      </c>
      <c r="V97" s="40"/>
      <c r="W97" s="61">
        <v>50000</v>
      </c>
      <c r="X97" s="40">
        <v>50000</v>
      </c>
      <c r="Y97" s="23" t="s">
        <v>46</v>
      </c>
      <c r="Z97" s="23" t="s">
        <v>84</v>
      </c>
      <c r="AA97" s="23" t="s">
        <v>276</v>
      </c>
    </row>
    <row r="98" ht="15.75" customHeight="1" spans="1:27">
      <c r="A98" s="21" t="s">
        <v>280</v>
      </c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69"/>
      <c r="AA98" s="70"/>
    </row>
    <row r="99" ht="15.75" customHeight="1" spans="1:27">
      <c r="A99" s="23" t="s">
        <v>281</v>
      </c>
      <c r="B99" s="23" t="s">
        <v>282</v>
      </c>
      <c r="C99" s="23" t="s">
        <v>283</v>
      </c>
      <c r="D99" s="24"/>
      <c r="E99" s="40"/>
      <c r="F99" s="34"/>
      <c r="G99" s="34"/>
      <c r="H99" s="24"/>
      <c r="I99" s="34"/>
      <c r="J99" s="34"/>
      <c r="K99" s="40"/>
      <c r="L99" s="24"/>
      <c r="M99" s="81"/>
      <c r="N99" s="81"/>
      <c r="O99" s="81"/>
      <c r="P99" s="24"/>
      <c r="Q99" s="81"/>
      <c r="R99" s="81"/>
      <c r="S99" s="81"/>
      <c r="T99" s="24"/>
      <c r="U99" s="23" t="s">
        <v>284</v>
      </c>
      <c r="V99" s="40"/>
      <c r="W99" s="61">
        <v>25000</v>
      </c>
      <c r="X99" s="40">
        <v>25000</v>
      </c>
      <c r="Y99" s="23" t="s">
        <v>79</v>
      </c>
      <c r="Z99" s="23" t="s">
        <v>47</v>
      </c>
      <c r="AA99" s="23" t="s">
        <v>285</v>
      </c>
    </row>
    <row r="100" ht="15.75" customHeight="1" spans="1:27">
      <c r="A100" s="23" t="s">
        <v>286</v>
      </c>
      <c r="B100" s="23" t="s">
        <v>287</v>
      </c>
      <c r="C100" s="23" t="s">
        <v>283</v>
      </c>
      <c r="D100" s="24"/>
      <c r="E100" s="81"/>
      <c r="F100" s="81"/>
      <c r="G100" s="81"/>
      <c r="H100" s="24"/>
      <c r="I100" s="81"/>
      <c r="J100" s="81"/>
      <c r="K100" s="81"/>
      <c r="L100" s="24"/>
      <c r="M100" s="34"/>
      <c r="N100" s="34"/>
      <c r="O100" s="34"/>
      <c r="P100" s="24"/>
      <c r="Q100" s="34"/>
      <c r="R100" s="34"/>
      <c r="S100" s="81"/>
      <c r="T100" s="24"/>
      <c r="U100" s="23" t="s">
        <v>288</v>
      </c>
      <c r="V100" s="40"/>
      <c r="W100" s="61">
        <v>50000</v>
      </c>
      <c r="X100" s="40">
        <v>50000</v>
      </c>
      <c r="Y100" s="23" t="s">
        <v>79</v>
      </c>
      <c r="Z100" s="23" t="s">
        <v>47</v>
      </c>
      <c r="AA100" s="23" t="s">
        <v>285</v>
      </c>
    </row>
    <row r="101" ht="15.75" customHeight="1" spans="1:27">
      <c r="A101" s="21" t="s">
        <v>289</v>
      </c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69"/>
      <c r="AA101" s="70"/>
    </row>
    <row r="102" ht="15.75" customHeight="1" spans="1:27">
      <c r="A102" s="23" t="s">
        <v>290</v>
      </c>
      <c r="B102" s="23" t="s">
        <v>291</v>
      </c>
      <c r="C102" s="23" t="s">
        <v>283</v>
      </c>
      <c r="D102" s="24"/>
      <c r="E102" s="40"/>
      <c r="F102" s="34"/>
      <c r="G102" s="34"/>
      <c r="H102" s="24"/>
      <c r="I102" s="34"/>
      <c r="J102" s="34"/>
      <c r="K102" s="34"/>
      <c r="L102" s="24"/>
      <c r="M102" s="34"/>
      <c r="N102" s="34"/>
      <c r="O102" s="34"/>
      <c r="P102" s="24"/>
      <c r="Q102" s="34"/>
      <c r="R102" s="34"/>
      <c r="S102" s="34"/>
      <c r="T102" s="24"/>
      <c r="U102" s="23" t="s">
        <v>292</v>
      </c>
      <c r="V102" s="40"/>
      <c r="W102" s="61">
        <v>35000</v>
      </c>
      <c r="X102" s="40">
        <v>35000</v>
      </c>
      <c r="Y102" s="23" t="s">
        <v>79</v>
      </c>
      <c r="Z102" s="23" t="s">
        <v>47</v>
      </c>
      <c r="AA102" s="23" t="s">
        <v>293</v>
      </c>
    </row>
    <row r="103" ht="15.75" customHeight="1" spans="1:27">
      <c r="A103" s="23" t="s">
        <v>294</v>
      </c>
      <c r="B103" s="23" t="s">
        <v>295</v>
      </c>
      <c r="C103" s="23" t="s">
        <v>283</v>
      </c>
      <c r="D103" s="24"/>
      <c r="E103" s="40"/>
      <c r="F103" s="34"/>
      <c r="G103" s="34"/>
      <c r="H103" s="24"/>
      <c r="I103" s="34"/>
      <c r="J103" s="34"/>
      <c r="K103" s="34"/>
      <c r="L103" s="24"/>
      <c r="M103" s="34"/>
      <c r="N103" s="34"/>
      <c r="O103" s="34"/>
      <c r="P103" s="24"/>
      <c r="Q103" s="34"/>
      <c r="R103" s="34"/>
      <c r="S103" s="34"/>
      <c r="T103" s="24"/>
      <c r="U103" s="23" t="s">
        <v>296</v>
      </c>
      <c r="V103" s="40"/>
      <c r="W103" s="61">
        <v>15000</v>
      </c>
      <c r="X103" s="40">
        <v>15000</v>
      </c>
      <c r="Y103" s="23" t="s">
        <v>79</v>
      </c>
      <c r="Z103" s="23" t="s">
        <v>47</v>
      </c>
      <c r="AA103" s="23" t="s">
        <v>293</v>
      </c>
    </row>
    <row r="104" ht="15.75" customHeight="1" spans="1:27">
      <c r="A104" s="21" t="s">
        <v>297</v>
      </c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69"/>
      <c r="AA104" s="70"/>
    </row>
    <row r="105" ht="15.75" customHeight="1" spans="1:27">
      <c r="A105" s="23" t="s">
        <v>298</v>
      </c>
      <c r="B105" s="23" t="s">
        <v>299</v>
      </c>
      <c r="C105" s="23" t="s">
        <v>283</v>
      </c>
      <c r="D105" s="24"/>
      <c r="E105" s="40"/>
      <c r="F105" s="34"/>
      <c r="G105" s="34"/>
      <c r="H105" s="24"/>
      <c r="I105" s="34"/>
      <c r="J105" s="34"/>
      <c r="K105" s="34"/>
      <c r="L105" s="24"/>
      <c r="M105" s="40"/>
      <c r="N105" s="40"/>
      <c r="O105" s="40"/>
      <c r="P105" s="24"/>
      <c r="Q105" s="40"/>
      <c r="R105" s="40"/>
      <c r="S105" s="40"/>
      <c r="T105" s="24"/>
      <c r="U105" s="23" t="s">
        <v>300</v>
      </c>
      <c r="V105" s="23" t="s">
        <v>301</v>
      </c>
      <c r="W105" s="61">
        <v>10000</v>
      </c>
      <c r="X105" s="40">
        <v>10000</v>
      </c>
      <c r="Y105" s="23" t="s">
        <v>79</v>
      </c>
      <c r="Z105" s="23" t="s">
        <v>47</v>
      </c>
      <c r="AA105" s="23" t="s">
        <v>302</v>
      </c>
    </row>
    <row r="106" ht="15.75" customHeight="1" spans="1:27">
      <c r="A106" s="23" t="s">
        <v>303</v>
      </c>
      <c r="B106" s="23" t="s">
        <v>304</v>
      </c>
      <c r="C106" s="23" t="s">
        <v>283</v>
      </c>
      <c r="D106" s="24"/>
      <c r="E106" s="40"/>
      <c r="F106" s="40"/>
      <c r="G106" s="40"/>
      <c r="H106" s="24"/>
      <c r="I106" s="40"/>
      <c r="J106" s="40"/>
      <c r="K106" s="34"/>
      <c r="L106" s="24"/>
      <c r="M106" s="34"/>
      <c r="N106" s="34"/>
      <c r="O106" s="34"/>
      <c r="P106" s="24"/>
      <c r="Q106" s="34"/>
      <c r="R106" s="34"/>
      <c r="S106" s="40"/>
      <c r="T106" s="24"/>
      <c r="U106" s="23" t="s">
        <v>305</v>
      </c>
      <c r="V106" s="23" t="s">
        <v>306</v>
      </c>
      <c r="W106" s="61">
        <v>90000</v>
      </c>
      <c r="X106" s="40">
        <v>90000</v>
      </c>
      <c r="Y106" s="23" t="s">
        <v>79</v>
      </c>
      <c r="Z106" s="23" t="s">
        <v>47</v>
      </c>
      <c r="AA106" s="23" t="s">
        <v>302</v>
      </c>
    </row>
    <row r="107" ht="15.75" customHeight="1" spans="1:27">
      <c r="A107" s="21" t="s">
        <v>307</v>
      </c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69"/>
      <c r="AA107" s="70"/>
    </row>
    <row r="108" ht="15.75" customHeight="1" spans="1:27">
      <c r="A108" s="23" t="s">
        <v>308</v>
      </c>
      <c r="B108" s="23" t="s">
        <v>309</v>
      </c>
      <c r="C108" s="23" t="s">
        <v>283</v>
      </c>
      <c r="D108" s="24"/>
      <c r="E108" s="40"/>
      <c r="F108" s="34"/>
      <c r="G108" s="34"/>
      <c r="H108" s="24"/>
      <c r="I108" s="34"/>
      <c r="J108" s="34"/>
      <c r="K108" s="34"/>
      <c r="L108" s="24"/>
      <c r="M108" s="34"/>
      <c r="N108" s="34"/>
      <c r="O108" s="34"/>
      <c r="P108" s="24"/>
      <c r="Q108" s="34"/>
      <c r="R108" s="34"/>
      <c r="S108" s="34"/>
      <c r="T108" s="24"/>
      <c r="U108" s="23" t="s">
        <v>310</v>
      </c>
      <c r="V108" s="40"/>
      <c r="W108" s="61">
        <v>10000</v>
      </c>
      <c r="X108" s="40">
        <v>30000</v>
      </c>
      <c r="Y108" s="23" t="s">
        <v>79</v>
      </c>
      <c r="Z108" s="23" t="s">
        <v>47</v>
      </c>
      <c r="AA108" s="23" t="s">
        <v>311</v>
      </c>
    </row>
    <row r="109" ht="15.75" customHeight="1" spans="1:27">
      <c r="A109" s="23" t="s">
        <v>312</v>
      </c>
      <c r="B109" s="23" t="s">
        <v>313</v>
      </c>
      <c r="C109" s="23" t="s">
        <v>283</v>
      </c>
      <c r="D109" s="24"/>
      <c r="E109" s="40"/>
      <c r="F109" s="34"/>
      <c r="G109" s="34"/>
      <c r="H109" s="24"/>
      <c r="I109" s="34"/>
      <c r="J109" s="34"/>
      <c r="K109" s="34"/>
      <c r="L109" s="24"/>
      <c r="M109" s="34"/>
      <c r="N109" s="34"/>
      <c r="O109" s="34"/>
      <c r="P109" s="24"/>
      <c r="Q109" s="34"/>
      <c r="R109" s="34"/>
      <c r="S109" s="34"/>
      <c r="T109" s="24"/>
      <c r="U109" s="23" t="s">
        <v>314</v>
      </c>
      <c r="V109" s="40"/>
      <c r="W109" s="61">
        <v>90000</v>
      </c>
      <c r="X109" s="40">
        <v>270000</v>
      </c>
      <c r="Y109" s="23" t="s">
        <v>79</v>
      </c>
      <c r="Z109" s="23" t="s">
        <v>52</v>
      </c>
      <c r="AA109" s="23" t="s">
        <v>311</v>
      </c>
    </row>
  </sheetData>
  <mergeCells count="101">
    <mergeCell ref="F1:Z1"/>
    <mergeCell ref="F2:G2"/>
    <mergeCell ref="D3:Z3"/>
    <mergeCell ref="F4:G4"/>
    <mergeCell ref="H4:Z4"/>
    <mergeCell ref="D5:Z5"/>
    <mergeCell ref="E6:G6"/>
    <mergeCell ref="I6:K6"/>
    <mergeCell ref="M6:O6"/>
    <mergeCell ref="Q6:S6"/>
    <mergeCell ref="A8:Z8"/>
    <mergeCell ref="A9:Z9"/>
    <mergeCell ref="A13:Z13"/>
    <mergeCell ref="A17:Z17"/>
    <mergeCell ref="A18:Z18"/>
    <mergeCell ref="A21:Z21"/>
    <mergeCell ref="A25:Z25"/>
    <mergeCell ref="A26:Z26"/>
    <mergeCell ref="A33:Z33"/>
    <mergeCell ref="F40:Z40"/>
    <mergeCell ref="F41:G41"/>
    <mergeCell ref="D42:Z42"/>
    <mergeCell ref="F43:G43"/>
    <mergeCell ref="H43:Z43"/>
    <mergeCell ref="D44:Z44"/>
    <mergeCell ref="E45:G45"/>
    <mergeCell ref="I45:K45"/>
    <mergeCell ref="M45:O45"/>
    <mergeCell ref="Q45:S45"/>
    <mergeCell ref="A47:Z47"/>
    <mergeCell ref="A51:Z51"/>
    <mergeCell ref="A52:Z52"/>
    <mergeCell ref="A57:Z57"/>
    <mergeCell ref="A64:Z64"/>
    <mergeCell ref="A68:Z68"/>
    <mergeCell ref="A69:Z69"/>
    <mergeCell ref="A72:Z72"/>
    <mergeCell ref="A76:Z76"/>
    <mergeCell ref="F79:Z79"/>
    <mergeCell ref="F80:G80"/>
    <mergeCell ref="D81:Z81"/>
    <mergeCell ref="F82:G82"/>
    <mergeCell ref="H82:Z82"/>
    <mergeCell ref="D83:Z83"/>
    <mergeCell ref="E84:G84"/>
    <mergeCell ref="I84:K84"/>
    <mergeCell ref="M84:O84"/>
    <mergeCell ref="Q84:S84"/>
    <mergeCell ref="A86:Z86"/>
    <mergeCell ref="A91:Z91"/>
    <mergeCell ref="A92:Z92"/>
    <mergeCell ref="A95:Z95"/>
    <mergeCell ref="A98:Z98"/>
    <mergeCell ref="A101:Z101"/>
    <mergeCell ref="A104:Z104"/>
    <mergeCell ref="A107:Z107"/>
    <mergeCell ref="A6:A7"/>
    <mergeCell ref="A45:A46"/>
    <mergeCell ref="A84:A85"/>
    <mergeCell ref="B6:B7"/>
    <mergeCell ref="B45:B46"/>
    <mergeCell ref="B84:B85"/>
    <mergeCell ref="C6:C7"/>
    <mergeCell ref="C45:C46"/>
    <mergeCell ref="C84:C85"/>
    <mergeCell ref="D6:D7"/>
    <mergeCell ref="D45:D46"/>
    <mergeCell ref="D84:D85"/>
    <mergeCell ref="H6:H7"/>
    <mergeCell ref="H45:H46"/>
    <mergeCell ref="H84:H85"/>
    <mergeCell ref="L6:L7"/>
    <mergeCell ref="L45:L46"/>
    <mergeCell ref="L84:L85"/>
    <mergeCell ref="P6:P7"/>
    <mergeCell ref="P45:P46"/>
    <mergeCell ref="P84:P85"/>
    <mergeCell ref="T6:T7"/>
    <mergeCell ref="T45:T46"/>
    <mergeCell ref="T84:T85"/>
    <mergeCell ref="U6:U7"/>
    <mergeCell ref="U45:U46"/>
    <mergeCell ref="U84:U85"/>
    <mergeCell ref="V6:V7"/>
    <mergeCell ref="V45:V46"/>
    <mergeCell ref="V84:V85"/>
    <mergeCell ref="W6:W7"/>
    <mergeCell ref="W45:W46"/>
    <mergeCell ref="W84:W85"/>
    <mergeCell ref="X6:X7"/>
    <mergeCell ref="X45:X46"/>
    <mergeCell ref="X84:X85"/>
    <mergeCell ref="Y6:Y7"/>
    <mergeCell ref="Y45:Y46"/>
    <mergeCell ref="Y84:Y85"/>
    <mergeCell ref="Z6:Z7"/>
    <mergeCell ref="Z45:Z46"/>
    <mergeCell ref="Z84:Z85"/>
    <mergeCell ref="AA6:AA7"/>
    <mergeCell ref="AA45:AA46"/>
    <mergeCell ref="AA84:AA85"/>
  </mergeCells>
  <pageMargins left="0.7" right="0.7" top="0.75" bottom="0.75" header="0.3" footer="0.3"/>
  <pageSetup paperSize="1" scale="78" orientation="landscape" useFirstPageNumber="1"/>
  <headerFooter>
    <oddFooter>&amp;L&amp;"Helvetica,Regular"&amp;12&amp;K0000002022CEFORWorkplan&amp;C&amp;"Helvetica,Regular"&amp;12&amp;K000000&amp;P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Presentation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2022CEFORWorkplan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ibisime.etela</cp:lastModifiedBy>
  <dcterms:created xsi:type="dcterms:W3CDTF">2022-08-26T10:17:12Z</dcterms:created>
  <dcterms:modified xsi:type="dcterms:W3CDTF">2022-08-26T10:17:27Z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1033-4.4.1.7616</vt:lpwstr>
  </property>
</Properties>
</file>